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tipub-my.sharepoint.com/personal/teodor_turcanu_upb_ro/Documents/2.Decanat/2.PI/Licență/2025-2029/"/>
    </mc:Choice>
  </mc:AlternateContent>
  <xr:revisionPtr revIDLastSave="225" documentId="13_ncr:1_{CA03929E-CD40-4615-8FCC-40150F3914BA}" xr6:coauthVersionLast="47" xr6:coauthVersionMax="47" xr10:uidLastSave="{FA5959D0-BB43-4AD4-9B34-D35F12CBF656}"/>
  <bookViews>
    <workbookView xWindow="-120" yWindow="-120" windowWidth="29040" windowHeight="15840" activeTab="5" xr2:uid="{00000000-000D-0000-FFFF-FFFF00000000}"/>
  </bookViews>
  <sheets>
    <sheet name="Sem_I" sheetId="14" r:id="rId1"/>
    <sheet name="Sem_II" sheetId="24" r:id="rId2"/>
    <sheet name="Sem_III" sheetId="19" r:id="rId3"/>
    <sheet name="Sem_IV" sheetId="28" r:id="rId4"/>
    <sheet name="Sem_V" sheetId="27" r:id="rId5"/>
    <sheet name="Sem_VI" sheetId="26" r:id="rId6"/>
  </sheets>
  <definedNames>
    <definedName name="_xlnm.Print_Area" localSheetId="0">Sem_I!$A$1:$M$62</definedName>
    <definedName name="_xlnm.Print_Area" localSheetId="1">Sem_II!$A$1:$M$62</definedName>
    <definedName name="_xlnm.Print_Area" localSheetId="2">Sem_III!$A$1:$M$63</definedName>
    <definedName name="_xlnm.Print_Area" localSheetId="3">Sem_IV!$A$1:$M$64</definedName>
    <definedName name="_xlnm.Print_Area" localSheetId="4">Sem_V!$A$1:$M$60</definedName>
    <definedName name="_xlnm.Print_Area" localSheetId="5">Sem_VI!$A$1:$M$68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7" l="1"/>
  <c r="K12" i="27" s="1"/>
  <c r="J13" i="27" l="1"/>
  <c r="K13" i="27" s="1"/>
  <c r="J10" i="26"/>
  <c r="K10" i="26" s="1"/>
  <c r="J16" i="27" l="1"/>
  <c r="K16" i="27" s="1"/>
  <c r="D27" i="27"/>
  <c r="I20" i="27"/>
  <c r="H20" i="27"/>
  <c r="G20" i="27"/>
  <c r="F20" i="27"/>
  <c r="I19" i="27"/>
  <c r="H19" i="27"/>
  <c r="G19" i="27"/>
  <c r="F19" i="27"/>
  <c r="J15" i="26"/>
  <c r="K15" i="26" s="1"/>
  <c r="J14" i="28"/>
  <c r="K14" i="28" s="1"/>
  <c r="J15" i="19"/>
  <c r="K15" i="19" s="1"/>
  <c r="J15" i="24"/>
  <c r="K15" i="24" s="1"/>
  <c r="J21" i="14"/>
  <c r="K21" i="14" s="1"/>
  <c r="D32" i="26"/>
  <c r="J17" i="28"/>
  <c r="K17" i="28" s="1"/>
  <c r="J10" i="24"/>
  <c r="K10" i="24" s="1"/>
  <c r="M20" i="27"/>
  <c r="L20" i="27"/>
  <c r="M21" i="19"/>
  <c r="L21" i="19"/>
  <c r="M20" i="24"/>
  <c r="L20" i="24"/>
  <c r="M19" i="14"/>
  <c r="L19" i="14"/>
  <c r="M21" i="26"/>
  <c r="L21" i="26"/>
  <c r="D1" i="26"/>
  <c r="D1" i="27"/>
  <c r="L21" i="28"/>
  <c r="H18" i="14"/>
  <c r="G19" i="14"/>
  <c r="G18" i="14"/>
  <c r="F19" i="14"/>
  <c r="F18" i="14"/>
  <c r="D28" i="28"/>
  <c r="D27" i="28"/>
  <c r="D26" i="28"/>
  <c r="D28" i="19"/>
  <c r="D27" i="19"/>
  <c r="D26" i="19"/>
  <c r="D27" i="24"/>
  <c r="D26" i="24"/>
  <c r="D25" i="24"/>
  <c r="D27" i="14"/>
  <c r="D26" i="14"/>
  <c r="D25" i="14"/>
  <c r="M21" i="28"/>
  <c r="D1" i="28"/>
  <c r="D1" i="19"/>
  <c r="J18" i="19"/>
  <c r="K18" i="19" s="1"/>
  <c r="J17" i="24"/>
  <c r="K17" i="24" s="1"/>
  <c r="J13" i="14"/>
  <c r="K13" i="14" s="1"/>
  <c r="D1" i="24"/>
  <c r="D30" i="24"/>
  <c r="C4" i="26"/>
  <c r="C4" i="27"/>
  <c r="C4" i="28"/>
  <c r="C4" i="24"/>
  <c r="C3" i="26"/>
  <c r="C3" i="27"/>
  <c r="C3" i="28"/>
  <c r="C3" i="24"/>
  <c r="D31" i="26"/>
  <c r="J18" i="26"/>
  <c r="K18" i="26" s="1"/>
  <c r="E20" i="19" l="1"/>
  <c r="E18" i="14"/>
  <c r="J35" i="26"/>
  <c r="J31" i="27"/>
  <c r="J30" i="24"/>
  <c r="D35" i="26"/>
  <c r="D31" i="27"/>
  <c r="B35" i="26"/>
  <c r="B31" i="27"/>
  <c r="B31" i="28"/>
  <c r="B30" i="24"/>
  <c r="B31" i="19"/>
  <c r="J31" i="28"/>
  <c r="D31" i="28"/>
  <c r="D30" i="26"/>
  <c r="D28" i="27"/>
  <c r="D26" i="27"/>
  <c r="J12" i="28"/>
  <c r="J11" i="28"/>
  <c r="K11" i="28" s="1"/>
  <c r="J10" i="28"/>
  <c r="K10" i="28" s="1"/>
  <c r="J9" i="28"/>
  <c r="J23" i="19"/>
  <c r="K23" i="19" s="1"/>
  <c r="J13" i="19"/>
  <c r="J12" i="19"/>
  <c r="K12" i="19" s="1"/>
  <c r="J11" i="19"/>
  <c r="K11" i="19" s="1"/>
  <c r="J10" i="19"/>
  <c r="K10" i="19" s="1"/>
  <c r="J9" i="19"/>
  <c r="J13" i="24"/>
  <c r="J12" i="24"/>
  <c r="K12" i="24" s="1"/>
  <c r="J11" i="24"/>
  <c r="K11" i="24" s="1"/>
  <c r="J9" i="24"/>
  <c r="K9" i="24" s="1"/>
  <c r="J22" i="14"/>
  <c r="K22" i="14" s="1"/>
  <c r="J14" i="14"/>
  <c r="K14" i="14" s="1"/>
  <c r="J12" i="14"/>
  <c r="K12" i="14" s="1"/>
  <c r="J11" i="14"/>
  <c r="K11" i="14" s="1"/>
  <c r="J10" i="14"/>
  <c r="K10" i="14" s="1"/>
  <c r="J9" i="14"/>
  <c r="K9" i="14" s="1"/>
  <c r="J23" i="26"/>
  <c r="K23" i="26" s="1"/>
  <c r="J22" i="27"/>
  <c r="K22" i="27" s="1"/>
  <c r="J23" i="28"/>
  <c r="K23" i="28" s="1"/>
  <c r="J22" i="24"/>
  <c r="K22" i="24" s="1"/>
  <c r="L3" i="28"/>
  <c r="L3" i="26"/>
  <c r="L3" i="24"/>
  <c r="L2" i="26"/>
  <c r="L2" i="28"/>
  <c r="L2" i="24"/>
  <c r="D2" i="26"/>
  <c r="D2" i="27"/>
  <c r="D2" i="28"/>
  <c r="D2" i="24"/>
  <c r="D2" i="19"/>
  <c r="K9" i="28" l="1"/>
  <c r="K9" i="19"/>
  <c r="I21" i="28" l="1"/>
  <c r="H21" i="28"/>
  <c r="G21" i="28"/>
  <c r="F21" i="28"/>
  <c r="I20" i="28"/>
  <c r="H20" i="28"/>
  <c r="G20" i="28"/>
  <c r="F20" i="28"/>
  <c r="E20" i="28"/>
  <c r="K12" i="28"/>
  <c r="J20" i="28"/>
  <c r="E19" i="27"/>
  <c r="J11" i="27"/>
  <c r="K11" i="27" s="1"/>
  <c r="J10" i="27"/>
  <c r="K10" i="27" s="1"/>
  <c r="J9" i="27"/>
  <c r="I21" i="26"/>
  <c r="H21" i="26"/>
  <c r="G21" i="26"/>
  <c r="F21" i="26"/>
  <c r="I20" i="26"/>
  <c r="H20" i="26"/>
  <c r="G20" i="26"/>
  <c r="F20" i="26"/>
  <c r="E20" i="26"/>
  <c r="J12" i="26"/>
  <c r="K12" i="26" s="1"/>
  <c r="J11" i="26"/>
  <c r="K11" i="26" s="1"/>
  <c r="J9" i="26"/>
  <c r="J31" i="19"/>
  <c r="I21" i="19"/>
  <c r="I20" i="19"/>
  <c r="H21" i="19"/>
  <c r="H20" i="19"/>
  <c r="G21" i="19"/>
  <c r="G20" i="19"/>
  <c r="F21" i="19"/>
  <c r="F20" i="19"/>
  <c r="I20" i="24"/>
  <c r="I19" i="24"/>
  <c r="H20" i="24"/>
  <c r="H19" i="24"/>
  <c r="G20" i="24"/>
  <c r="G19" i="24"/>
  <c r="F20" i="24"/>
  <c r="F19" i="24"/>
  <c r="E19" i="24"/>
  <c r="I19" i="14"/>
  <c r="H19" i="14"/>
  <c r="I18" i="14"/>
  <c r="J19" i="27" l="1"/>
  <c r="J20" i="26"/>
  <c r="K9" i="26"/>
  <c r="K20" i="26" s="1"/>
  <c r="K9" i="27"/>
  <c r="K20" i="28"/>
  <c r="K19" i="27" l="1"/>
  <c r="J20" i="19"/>
  <c r="K13" i="19"/>
  <c r="J19" i="24"/>
  <c r="K13" i="24"/>
  <c r="J18" i="14"/>
  <c r="K19" i="24" l="1"/>
  <c r="C28" i="19"/>
  <c r="C27" i="24"/>
  <c r="D31" i="19"/>
  <c r="C27" i="19"/>
  <c r="C26" i="24"/>
  <c r="C26" i="19"/>
  <c r="C25" i="24"/>
  <c r="C4" i="19"/>
  <c r="C3" i="19"/>
  <c r="K20" i="19" l="1"/>
  <c r="K18" i="14"/>
</calcChain>
</file>

<file path=xl/sharedStrings.xml><?xml version="1.0" encoding="utf-8"?>
<sst xmlns="http://schemas.openxmlformats.org/spreadsheetml/2006/main" count="411" uniqueCount="126">
  <si>
    <t>Anul universitar:</t>
  </si>
  <si>
    <t xml:space="preserve">Domeniul: </t>
  </si>
  <si>
    <t>Anul de studii:</t>
  </si>
  <si>
    <t>I</t>
  </si>
  <si>
    <t xml:space="preserve">Programul de studii: </t>
  </si>
  <si>
    <t>Semestrul:</t>
  </si>
  <si>
    <t>Nr.
crt.</t>
  </si>
  <si>
    <t>Codul disciplinei</t>
  </si>
  <si>
    <t xml:space="preserve">Denumirea disciplinei </t>
  </si>
  <si>
    <t>Categorie formativă</t>
  </si>
  <si>
    <t>Nr. ECTS</t>
  </si>
  <si>
    <t>Ore/săptămână</t>
  </si>
  <si>
    <t>Total ore</t>
  </si>
  <si>
    <t>Forma de evaluare</t>
  </si>
  <si>
    <t>C</t>
  </si>
  <si>
    <t>S</t>
  </si>
  <si>
    <t>L</t>
  </si>
  <si>
    <t>P</t>
  </si>
  <si>
    <t xml:space="preserve">Discipline Obligatorii (Ob) </t>
  </si>
  <si>
    <t>E</t>
  </si>
  <si>
    <t>V</t>
  </si>
  <si>
    <t>Discipline opționale (Op)</t>
  </si>
  <si>
    <t>Statistici:</t>
  </si>
  <si>
    <t>ECTS/Ore:</t>
  </si>
  <si>
    <t>Ex.</t>
  </si>
  <si>
    <t>Număr:</t>
  </si>
  <si>
    <t>TOTAL NUMĂR 
DE ORE</t>
  </si>
  <si>
    <t>Discipline Obligatorii:</t>
  </si>
  <si>
    <t>Discipline Opționale:</t>
  </si>
  <si>
    <t>Discipline Facultative:</t>
  </si>
  <si>
    <t>Rector,</t>
  </si>
  <si>
    <t>Decan,</t>
  </si>
  <si>
    <t>Director departament,</t>
  </si>
  <si>
    <r>
      <t xml:space="preserve">Avizat </t>
    </r>
    <r>
      <rPr>
        <i/>
        <sz val="11"/>
        <color theme="1"/>
        <rFont val="Arial Nova Light"/>
        <family val="2"/>
      </rPr>
      <t>Direcția evaluarea și asigurarea calității</t>
    </r>
    <r>
      <rPr>
        <sz val="11"/>
        <color theme="1"/>
        <rFont val="Arial Nova Light"/>
        <family val="2"/>
      </rPr>
      <t>,</t>
    </r>
  </si>
  <si>
    <t>II</t>
  </si>
  <si>
    <t>Nr. Crt.</t>
  </si>
  <si>
    <t>Petrișor-Laurențiu ȚUCĂ</t>
  </si>
  <si>
    <r>
      <t xml:space="preserve">Avizat </t>
    </r>
    <r>
      <rPr>
        <i/>
        <sz val="11"/>
        <color rgb="FF000000"/>
        <rFont val="Arial Nova Light"/>
        <family val="2"/>
      </rPr>
      <t>Direcția evaluarea și asigurarea calității</t>
    </r>
    <r>
      <rPr>
        <sz val="11"/>
        <color rgb="FF000000"/>
        <rFont val="Arial Nova Light"/>
        <family val="2"/>
      </rPr>
      <t>,</t>
    </r>
  </si>
  <si>
    <t>Discipline facultative (Fac)</t>
  </si>
  <si>
    <t xml:space="preserve">     10 ECTS</t>
  </si>
  <si>
    <t>2025 - 2026</t>
  </si>
  <si>
    <t>2026 - 2027</t>
  </si>
  <si>
    <t>F</t>
  </si>
  <si>
    <t>Ver./Col.</t>
  </si>
  <si>
    <t>2027 - 2028</t>
  </si>
  <si>
    <t>III</t>
  </si>
  <si>
    <t>Psihologia educației</t>
  </si>
  <si>
    <t>Voluntariat 1</t>
  </si>
  <si>
    <t>Voluntariat 2</t>
  </si>
  <si>
    <t>Voluntariat 3</t>
  </si>
  <si>
    <t>Pedagogie II:
- Teoria și metodologia instruirii
- Teoria și metodologia evaluării</t>
  </si>
  <si>
    <t>Didactica specializării</t>
  </si>
  <si>
    <t>Voluntariat 4</t>
  </si>
  <si>
    <t>Voluntariat 5</t>
  </si>
  <si>
    <t xml:space="preserve">Practică pedagogică de specialitate în învățământul preuniversitar 1 </t>
  </si>
  <si>
    <t>Instruire asistată de calculator</t>
  </si>
  <si>
    <t>Voluntariat 6</t>
  </si>
  <si>
    <t>Examen de absolvire: Nivelul I</t>
  </si>
  <si>
    <t xml:space="preserve">Practică pedagogică de specialitate în învățământul preuniversitar 2 </t>
  </si>
  <si>
    <t>Managementul clasei de elevi</t>
  </si>
  <si>
    <t>Studiu individual</t>
  </si>
  <si>
    <t>C'</t>
  </si>
  <si>
    <t>Plan de învățământ licență</t>
  </si>
  <si>
    <t>Prenume NUME</t>
  </si>
  <si>
    <t>Pedagogie I:
- Fundamentele pedagogiei
- Teoria și metodologia curriculumului</t>
  </si>
  <si>
    <t>Mihnea - Cosmin COSTOIU</t>
  </si>
  <si>
    <t>Activități 
didactice</t>
  </si>
  <si>
    <t xml:space="preserve">    5 ECTS</t>
  </si>
  <si>
    <t>75 ore</t>
  </si>
  <si>
    <t>42 ore</t>
  </si>
  <si>
    <t>36 ore</t>
  </si>
  <si>
    <t>S'</t>
  </si>
  <si>
    <t>2025 - 2028</t>
  </si>
  <si>
    <t>Elaborarea lucrării de licență</t>
  </si>
  <si>
    <t>56 ore</t>
  </si>
  <si>
    <t>Promovarea examenului de licență</t>
  </si>
  <si>
    <t>Practică</t>
  </si>
  <si>
    <t>Informatică</t>
  </si>
  <si>
    <t>Securitate informatică și știința datelor</t>
  </si>
  <si>
    <t>Arhitectura sistemelor de calcul</t>
  </si>
  <si>
    <t>Fundamentele programării</t>
  </si>
  <si>
    <t>Logică matematică și computațională</t>
  </si>
  <si>
    <t>Algebră liniară, geometrie analitică și diferențială</t>
  </si>
  <si>
    <t>Analiză matematică</t>
  </si>
  <si>
    <t>Educație fizică</t>
  </si>
  <si>
    <t>Filosofie</t>
  </si>
  <si>
    <t>Alina Claudia  PETRESCU NIȚĂ</t>
  </si>
  <si>
    <t>Sisteme de operare</t>
  </si>
  <si>
    <t>Structuri de date</t>
  </si>
  <si>
    <t>Fundamentele algebrice ale informaticii</t>
  </si>
  <si>
    <t>Algoritmi fundamentali</t>
  </si>
  <si>
    <t>Limba engleză</t>
  </si>
  <si>
    <t>Algoritmica grafurilor</t>
  </si>
  <si>
    <t xml:space="preserve">Calcul diferențial și integral </t>
  </si>
  <si>
    <t>Rețele de calculatoare</t>
  </si>
  <si>
    <t>Automate, calculabilitate și complexitate</t>
  </si>
  <si>
    <t>Probabilități și statistica matematică</t>
  </si>
  <si>
    <t>Baze de date</t>
  </si>
  <si>
    <t xml:space="preserve">Criptografie </t>
  </si>
  <si>
    <t>Tehnici și algoritmi de vizualizare a datelor</t>
  </si>
  <si>
    <t>Programare orientată obiect</t>
  </si>
  <si>
    <t>Standarde și reglementări de securitate informatică</t>
  </si>
  <si>
    <t>Securitatea sistemelor informatice</t>
  </si>
  <si>
    <t>Învățare automată</t>
  </si>
  <si>
    <t>Calcul tensorial</t>
  </si>
  <si>
    <t>Achizitia si prelucrarea automata a datelor</t>
  </si>
  <si>
    <t>Programare logică și funcțională</t>
  </si>
  <si>
    <t>Administrarea rețelelor de calculatoare</t>
  </si>
  <si>
    <t>Programare pentru dispozitive mobile</t>
  </si>
  <si>
    <t>Optimizare numerică</t>
  </si>
  <si>
    <t>Criptografie avansata</t>
  </si>
  <si>
    <t>Securitatea rețelelor de calculatoare</t>
  </si>
  <si>
    <t>Analiza statistică avansata</t>
  </si>
  <si>
    <t>Procesarea limbajului natural</t>
  </si>
  <si>
    <t>Criminalitate cibernetică</t>
  </si>
  <si>
    <t>Introducere în Computer Vision</t>
  </si>
  <si>
    <t>Tehnici avansate de învățare automată</t>
  </si>
  <si>
    <t>Limbaje de programare multi-paradigmă</t>
  </si>
  <si>
    <t>Etică în IA</t>
  </si>
  <si>
    <t>Securitate IoT și cloud</t>
  </si>
  <si>
    <t>Tehnologii Big Data</t>
  </si>
  <si>
    <t>Modelare stochastică</t>
  </si>
  <si>
    <t>Analiză și prognoză</t>
  </si>
  <si>
    <t>Cloud computing</t>
  </si>
  <si>
    <t>Securitate software</t>
  </si>
  <si>
    <t>Principii de conduită academică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</si>
</sst>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theme="1"/>
      <name val="Arial Nova Light"/>
      <family val="2"/>
    </font>
    <font>
      <i/>
      <sz val="11"/>
      <color theme="1"/>
      <name val="Arial Nova Light"/>
      <family val="2"/>
    </font>
    <font>
      <sz val="11"/>
      <color rgb="FF000000"/>
      <name val="Arial Nova Light"/>
      <family val="2"/>
    </font>
    <font>
      <i/>
      <sz val="11"/>
      <color rgb="FF000000"/>
      <name val="Arial Nova Light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19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49" xfId="0" applyBorder="1" applyAlignment="1">
      <alignment horizontal="left" vertical="center" wrapText="1"/>
    </xf>
    <xf numFmtId="0" fontId="0" fillId="0" borderId="51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5" xfId="0" applyBorder="1" applyAlignment="1">
      <alignment horizontal="left" vertical="center" wrapText="1"/>
    </xf>
    <xf numFmtId="0" fontId="0" fillId="0" borderId="37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vertical="center" wrapText="1"/>
    </xf>
    <xf numFmtId="0" fontId="0" fillId="0" borderId="5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60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39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/>
    </xf>
    <xf numFmtId="0" fontId="0" fillId="0" borderId="48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vertical="center" wrapText="1"/>
    </xf>
    <xf numFmtId="0" fontId="0" fillId="0" borderId="48" xfId="0" applyBorder="1" applyAlignment="1">
      <alignment horizontal="center" vertical="center" wrapText="1"/>
    </xf>
    <xf numFmtId="0" fontId="0" fillId="0" borderId="61" xfId="0" applyBorder="1" applyAlignment="1">
      <alignment horizontal="center"/>
    </xf>
    <xf numFmtId="0" fontId="0" fillId="0" borderId="51" xfId="0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60" xfId="0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47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0" borderId="12" xfId="0" applyBorder="1"/>
    <xf numFmtId="0" fontId="0" fillId="0" borderId="12" xfId="0" applyBorder="1" applyAlignment="1">
      <alignment vertical="center" wrapText="1"/>
    </xf>
    <xf numFmtId="0" fontId="0" fillId="0" borderId="10" xfId="0" applyBorder="1"/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0" fillId="6" borderId="14" xfId="0" applyFill="1" applyBorder="1" applyAlignment="1" applyProtection="1">
      <alignment horizontal="center" vertical="center" wrapText="1"/>
      <protection locked="0"/>
    </xf>
    <xf numFmtId="0" fontId="15" fillId="0" borderId="12" xfId="1" applyFont="1" applyBorder="1" applyAlignment="1">
      <alignment horizontal="left" vertical="center" wrapText="1"/>
    </xf>
    <xf numFmtId="0" fontId="15" fillId="0" borderId="42" xfId="0" applyFont="1" applyBorder="1"/>
    <xf numFmtId="0" fontId="15" fillId="0" borderId="33" xfId="0" applyFont="1" applyBorder="1"/>
    <xf numFmtId="0" fontId="15" fillId="0" borderId="2" xfId="0" applyFont="1" applyBorder="1" applyAlignment="1">
      <alignment horizontal="left"/>
    </xf>
    <xf numFmtId="0" fontId="15" fillId="0" borderId="2" xfId="0" applyFont="1" applyBorder="1"/>
    <xf numFmtId="0" fontId="15" fillId="0" borderId="26" xfId="0" applyFont="1" applyBorder="1"/>
    <xf numFmtId="0" fontId="15" fillId="0" borderId="55" xfId="0" applyFont="1" applyBorder="1"/>
    <xf numFmtId="0" fontId="0" fillId="7" borderId="10" xfId="0" applyFill="1" applyBorder="1" applyAlignment="1">
      <alignment horizontal="left" vertical="center" wrapText="1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0" fillId="0" borderId="43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33" xfId="0" applyBorder="1"/>
    <xf numFmtId="0" fontId="0" fillId="0" borderId="9" xfId="0" applyBorder="1"/>
    <xf numFmtId="0" fontId="0" fillId="0" borderId="33" xfId="0" applyBorder="1" applyProtection="1">
      <protection locked="0"/>
    </xf>
    <xf numFmtId="0" fontId="0" fillId="0" borderId="5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60" xfId="0" applyBorder="1" applyProtection="1">
      <protection locked="0"/>
    </xf>
    <xf numFmtId="0" fontId="15" fillId="0" borderId="2" xfId="0" applyFont="1" applyBorder="1" applyProtection="1">
      <protection locked="0"/>
    </xf>
    <xf numFmtId="0" fontId="0" fillId="0" borderId="2" xfId="0" applyBorder="1" applyAlignment="1">
      <alignment horizontal="left"/>
    </xf>
    <xf numFmtId="0" fontId="15" fillId="0" borderId="42" xfId="1" applyFont="1" applyBorder="1" applyAlignment="1">
      <alignment horizontal="left" vertical="center" wrapText="1"/>
    </xf>
    <xf numFmtId="0" fontId="0" fillId="7" borderId="6" xfId="0" applyFill="1" applyBorder="1" applyAlignment="1" applyProtection="1">
      <alignment horizontal="left" vertical="center" wrapText="1"/>
      <protection locked="0"/>
    </xf>
    <xf numFmtId="0" fontId="0" fillId="7" borderId="44" xfId="0" applyFill="1" applyBorder="1" applyAlignment="1" applyProtection="1">
      <alignment horizontal="left" vertical="center" wrapText="1"/>
      <protection locked="0"/>
    </xf>
    <xf numFmtId="0" fontId="0" fillId="7" borderId="10" xfId="0" applyFill="1" applyBorder="1" applyAlignment="1" applyProtection="1">
      <alignment horizontal="left" vertical="center" wrapText="1"/>
      <protection locked="0"/>
    </xf>
    <xf numFmtId="0" fontId="15" fillId="0" borderId="62" xfId="1" applyFont="1" applyBorder="1" applyAlignment="1">
      <alignment horizontal="center" vertical="center" wrapText="1"/>
    </xf>
    <xf numFmtId="0" fontId="15" fillId="0" borderId="31" xfId="1" applyFont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center" wrapText="1"/>
    </xf>
    <xf numFmtId="0" fontId="0" fillId="7" borderId="44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58" xfId="0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0" fillId="0" borderId="16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56" xfId="0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textRotation="90" wrapText="1"/>
    </xf>
    <xf numFmtId="0" fontId="1" fillId="2" borderId="3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48" xfId="0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7" xfId="0" applyBorder="1" applyAlignment="1" applyProtection="1">
      <alignment horizontal="center"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1" fillId="5" borderId="36" xfId="0" applyFont="1" applyFill="1" applyBorder="1" applyAlignment="1">
      <alignment horizontal="center" vertical="center" wrapText="1"/>
    </xf>
    <xf numFmtId="0" fontId="1" fillId="5" borderId="38" xfId="0" applyFont="1" applyFill="1" applyBorder="1" applyAlignment="1">
      <alignment horizontal="center" vertical="center" wrapText="1"/>
    </xf>
    <xf numFmtId="0" fontId="0" fillId="0" borderId="60" xfId="0" applyBorder="1" applyAlignment="1" applyProtection="1">
      <alignment horizontal="center" vertical="center" wrapText="1"/>
      <protection locked="0"/>
    </xf>
    <xf numFmtId="0" fontId="0" fillId="0" borderId="57" xfId="0" applyBorder="1" applyAlignment="1" applyProtection="1">
      <alignment horizontal="center" vertical="center" wrapText="1"/>
      <protection locked="0"/>
    </xf>
    <xf numFmtId="0" fontId="0" fillId="0" borderId="55" xfId="0" applyBorder="1" applyAlignment="1" applyProtection="1">
      <alignment horizontal="center" vertical="center" wrapText="1"/>
      <protection locked="0"/>
    </xf>
    <xf numFmtId="0" fontId="0" fillId="0" borderId="59" xfId="0" applyBorder="1" applyAlignment="1" applyProtection="1">
      <alignment horizontal="center" vertical="center" wrapText="1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50" xfId="0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 applyProtection="1">
      <alignment horizontal="center" vertical="center" wrapText="1"/>
      <protection locked="0"/>
    </xf>
    <xf numFmtId="0" fontId="6" fillId="4" borderId="23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51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40" xfId="0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72AFE1CC-0449-4219-AB84-FD426AE1E262}"/>
  </cellStyles>
  <dxfs count="73"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 patternType="solid">
          <fgColor auto="1"/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 patternType="solid">
          <fgColor auto="1"/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CC66"/>
        </patternFill>
      </fill>
    </dxf>
    <dxf>
      <fill>
        <patternFill>
          <bgColor rgb="FFFF99CC"/>
        </patternFill>
      </fill>
    </dxf>
    <dxf>
      <fill>
        <patternFill>
          <bgColor rgb="FFFFFF99"/>
        </patternFill>
      </fill>
    </dxf>
    <dxf>
      <fill>
        <patternFill>
          <bgColor rgb="FFCD54DA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D54DA"/>
      <color rgb="FFFFFF99"/>
      <color rgb="FFFFFFCC"/>
      <color rgb="FFFFFFFF"/>
      <color rgb="FF00FF99"/>
      <color rgb="FFFFCC66"/>
      <color rgb="FFFF99CC"/>
      <color rgb="FFD47AE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990600</xdr:colOff>
      <xdr:row>0</xdr:row>
      <xdr:rowOff>819150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F62B02-BCFA-BBE9-7849-AB2BB5B36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76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28530</xdr:colOff>
      <xdr:row>0</xdr:row>
      <xdr:rowOff>0</xdr:rowOff>
    </xdr:from>
    <xdr:to>
      <xdr:col>11</xdr:col>
      <xdr:colOff>227390</xdr:colOff>
      <xdr:row>1</xdr:row>
      <xdr:rowOff>13606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720711E-4C79-48B8-9636-F5B2F11E5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1173" y="0"/>
          <a:ext cx="879217" cy="870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9525</xdr:rowOff>
    </xdr:from>
    <xdr:to>
      <xdr:col>1</xdr:col>
      <xdr:colOff>1009650</xdr:colOff>
      <xdr:row>0</xdr:row>
      <xdr:rowOff>781050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FE9059-5E4B-470C-A2EB-94D4777F3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952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136073</xdr:colOff>
      <xdr:row>1</xdr:row>
      <xdr:rowOff>20951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607E47-9A57-4F56-AEC3-771BB8E5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9858" y="0"/>
          <a:ext cx="830036" cy="8237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57150</xdr:rowOff>
    </xdr:from>
    <xdr:to>
      <xdr:col>1</xdr:col>
      <xdr:colOff>1038225</xdr:colOff>
      <xdr:row>0</xdr:row>
      <xdr:rowOff>828675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6A058D4-136F-4BBA-B2EF-F8678A96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57150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154782</xdr:colOff>
      <xdr:row>1</xdr:row>
      <xdr:rowOff>15547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80794A-D345-4FD5-AE99-EA6A30EF5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0064" y="0"/>
          <a:ext cx="869156" cy="8608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B7B477-F3A4-42A3-8559-06FBA6AA7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11</xdr:col>
      <xdr:colOff>142874</xdr:colOff>
      <xdr:row>0</xdr:row>
      <xdr:rowOff>825511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A22037-4247-4F68-8614-058B82B68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0"/>
          <a:ext cx="833437" cy="8255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763E7B-2626-4538-B4DB-35351D0C4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142876</xdr:colOff>
      <xdr:row>0</xdr:row>
      <xdr:rowOff>837305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492CFA-C574-4547-ADA2-F0EC9A61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1" y="0"/>
          <a:ext cx="845344" cy="8373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62485</xdr:rowOff>
    </xdr:from>
    <xdr:to>
      <xdr:col>1</xdr:col>
      <xdr:colOff>1000125</xdr:colOff>
      <xdr:row>0</xdr:row>
      <xdr:rowOff>834010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E63F30-DD69-4F03-9301-D9E3955D0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925" y="62485"/>
          <a:ext cx="771525" cy="771525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0</xdr:row>
      <xdr:rowOff>0</xdr:rowOff>
    </xdr:from>
    <xdr:to>
      <xdr:col>11</xdr:col>
      <xdr:colOff>178595</xdr:colOff>
      <xdr:row>0</xdr:row>
      <xdr:rowOff>849098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384B78-F8DD-4D6A-9119-E10265C0A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1" y="0"/>
          <a:ext cx="857250" cy="849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zoomScale="70" zoomScaleNormal="70" zoomScaleSheetLayoutView="80" workbookViewId="0">
      <selection activeCell="F35" sqref="F35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5703125" style="6" bestFit="1" customWidth="1"/>
    <col min="13" max="13" width="9.140625" style="6" customWidth="1"/>
    <col min="20" max="20" width="10.140625" customWidth="1"/>
  </cols>
  <sheetData>
    <row r="1" spans="1:20" ht="67.5" customHeight="1" x14ac:dyDescent="0.3">
      <c r="B1" s="3"/>
      <c r="C1" s="4"/>
      <c r="D1" s="197" t="s">
        <v>62</v>
      </c>
      <c r="E1" s="197"/>
      <c r="F1" s="197"/>
      <c r="G1" s="197"/>
      <c r="H1" s="197"/>
      <c r="I1" s="2"/>
      <c r="J1" s="5"/>
      <c r="K1" s="181"/>
      <c r="L1" s="181"/>
      <c r="P1" s="55"/>
      <c r="Q1" s="55"/>
      <c r="R1" s="55"/>
      <c r="S1" s="55"/>
      <c r="T1" s="55"/>
    </row>
    <row r="2" spans="1:20" ht="15" customHeight="1" x14ac:dyDescent="0.25">
      <c r="B2" s="182"/>
      <c r="C2" s="182"/>
      <c r="D2" s="183" t="s">
        <v>72</v>
      </c>
      <c r="E2" s="183"/>
      <c r="F2" s="183"/>
      <c r="G2" s="183"/>
      <c r="H2" s="183"/>
      <c r="J2" s="8"/>
      <c r="K2" s="8" t="s">
        <v>0</v>
      </c>
      <c r="L2" s="182" t="s">
        <v>40</v>
      </c>
      <c r="M2" s="182"/>
      <c r="P2" s="56"/>
      <c r="Q2" s="56"/>
      <c r="R2" s="56"/>
      <c r="S2" s="56"/>
      <c r="T2" s="56"/>
    </row>
    <row r="3" spans="1:20" x14ac:dyDescent="0.25">
      <c r="B3" s="7" t="s">
        <v>1</v>
      </c>
      <c r="C3" s="182" t="s">
        <v>77</v>
      </c>
      <c r="D3" s="182"/>
      <c r="E3" s="182"/>
      <c r="F3" s="182"/>
      <c r="G3" s="182"/>
      <c r="J3" s="8"/>
      <c r="K3" s="8" t="s">
        <v>2</v>
      </c>
      <c r="L3" s="182" t="s">
        <v>3</v>
      </c>
      <c r="M3" s="182"/>
      <c r="S3" s="56"/>
      <c r="T3" s="56"/>
    </row>
    <row r="4" spans="1:20" x14ac:dyDescent="0.25">
      <c r="B4" s="7" t="s">
        <v>4</v>
      </c>
      <c r="C4" s="182" t="s">
        <v>78</v>
      </c>
      <c r="D4" s="182"/>
      <c r="E4" s="182"/>
      <c r="F4" s="182"/>
      <c r="G4" s="182"/>
      <c r="J4" s="8"/>
      <c r="K4" s="8" t="s">
        <v>5</v>
      </c>
      <c r="L4" s="182" t="s">
        <v>3</v>
      </c>
      <c r="M4" s="182"/>
      <c r="S4" s="56"/>
      <c r="T4" s="56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6"/>
      <c r="T5" s="56"/>
    </row>
    <row r="6" spans="1:20" s="1" customFormat="1" ht="20.100000000000001" customHeight="1" x14ac:dyDescent="0.25">
      <c r="A6" s="193" t="s">
        <v>6</v>
      </c>
      <c r="B6" s="187" t="s">
        <v>7</v>
      </c>
      <c r="C6" s="187" t="s">
        <v>8</v>
      </c>
      <c r="D6" s="189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56"/>
      <c r="Q6" s="56"/>
      <c r="R6" s="56"/>
      <c r="S6" s="56"/>
      <c r="T6" s="56"/>
    </row>
    <row r="7" spans="1:20" ht="30.75" thickBot="1" x14ac:dyDescent="0.3">
      <c r="A7" s="194"/>
      <c r="B7" s="188"/>
      <c r="C7" s="188"/>
      <c r="D7" s="190"/>
      <c r="E7" s="192"/>
      <c r="F7" s="10" t="s">
        <v>14</v>
      </c>
      <c r="G7" s="10" t="s">
        <v>15</v>
      </c>
      <c r="H7" s="10" t="s">
        <v>16</v>
      </c>
      <c r="I7" s="10" t="s">
        <v>17</v>
      </c>
      <c r="J7" s="76" t="s">
        <v>66</v>
      </c>
      <c r="K7" s="76" t="s">
        <v>60</v>
      </c>
      <c r="L7" s="188"/>
      <c r="M7" s="196"/>
      <c r="P7" s="56"/>
      <c r="Q7" s="56"/>
      <c r="R7" s="56"/>
      <c r="S7" s="56"/>
      <c r="T7" s="56"/>
    </row>
    <row r="8" spans="1:20" ht="15.75" thickBot="1" x14ac:dyDescent="0.3">
      <c r="A8" s="184" t="s">
        <v>18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  <c r="P8" s="56"/>
      <c r="Q8" s="56"/>
      <c r="R8" s="56"/>
      <c r="S8" s="56"/>
      <c r="T8" s="56"/>
    </row>
    <row r="9" spans="1:20" ht="15" customHeight="1" x14ac:dyDescent="0.25">
      <c r="A9" s="43">
        <v>1</v>
      </c>
      <c r="B9" s="19"/>
      <c r="C9" s="134" t="s">
        <v>79</v>
      </c>
      <c r="D9" s="95" t="s">
        <v>42</v>
      </c>
      <c r="E9" s="138">
        <v>5</v>
      </c>
      <c r="F9" s="141">
        <v>2</v>
      </c>
      <c r="G9" s="142"/>
      <c r="H9" s="142">
        <v>2</v>
      </c>
      <c r="I9" s="142"/>
      <c r="J9" s="19">
        <f t="shared" ref="J9:J14" si="0">SUM(F9:I9)*14</f>
        <v>56</v>
      </c>
      <c r="K9" s="19">
        <f t="shared" ref="K9:K14" si="1">E9*25-J9</f>
        <v>69</v>
      </c>
      <c r="L9" s="198" t="s">
        <v>19</v>
      </c>
      <c r="M9" s="199"/>
      <c r="P9" s="56"/>
      <c r="Q9" s="56"/>
      <c r="R9" s="56"/>
      <c r="S9" s="56"/>
      <c r="T9" s="56"/>
    </row>
    <row r="10" spans="1:20" ht="15" customHeight="1" x14ac:dyDescent="0.25">
      <c r="A10" s="41">
        <v>2</v>
      </c>
      <c r="B10" s="20"/>
      <c r="C10" s="135" t="s">
        <v>80</v>
      </c>
      <c r="D10" s="93" t="s">
        <v>42</v>
      </c>
      <c r="E10" s="139">
        <v>6</v>
      </c>
      <c r="F10" s="143">
        <v>2</v>
      </c>
      <c r="G10" s="144"/>
      <c r="H10" s="144">
        <v>2</v>
      </c>
      <c r="I10" s="144"/>
      <c r="J10" s="20">
        <f t="shared" si="0"/>
        <v>56</v>
      </c>
      <c r="K10" s="20">
        <f t="shared" si="1"/>
        <v>94</v>
      </c>
      <c r="L10" s="207" t="s">
        <v>19</v>
      </c>
      <c r="M10" s="208"/>
      <c r="P10" s="56"/>
      <c r="Q10" s="56"/>
      <c r="R10" s="56"/>
      <c r="S10" s="56"/>
      <c r="T10" s="56"/>
    </row>
    <row r="11" spans="1:20" ht="15" customHeight="1" x14ac:dyDescent="0.25">
      <c r="A11" s="41">
        <v>3</v>
      </c>
      <c r="B11" s="20"/>
      <c r="C11" s="136" t="s">
        <v>81</v>
      </c>
      <c r="D11" s="93" t="s">
        <v>42</v>
      </c>
      <c r="E11" s="139">
        <v>5</v>
      </c>
      <c r="F11" s="143">
        <v>2</v>
      </c>
      <c r="G11" s="144">
        <v>2</v>
      </c>
      <c r="H11" s="144"/>
      <c r="I11" s="144"/>
      <c r="J11" s="20">
        <f t="shared" si="0"/>
        <v>56</v>
      </c>
      <c r="K11" s="20">
        <f t="shared" si="1"/>
        <v>69</v>
      </c>
      <c r="L11" s="207" t="s">
        <v>19</v>
      </c>
      <c r="M11" s="208"/>
      <c r="P11" s="56"/>
      <c r="Q11" s="56"/>
      <c r="R11" s="56"/>
      <c r="S11" s="56"/>
      <c r="T11" s="56"/>
    </row>
    <row r="12" spans="1:20" ht="17.25" customHeight="1" x14ac:dyDescent="0.25">
      <c r="A12" s="41">
        <v>4</v>
      </c>
      <c r="B12" s="20"/>
      <c r="C12" s="136" t="s">
        <v>82</v>
      </c>
      <c r="D12" s="93" t="s">
        <v>14</v>
      </c>
      <c r="E12" s="139">
        <v>5</v>
      </c>
      <c r="F12" s="143">
        <v>2</v>
      </c>
      <c r="G12" s="144">
        <v>2</v>
      </c>
      <c r="H12" s="144"/>
      <c r="I12" s="144"/>
      <c r="J12" s="20">
        <f t="shared" si="0"/>
        <v>56</v>
      </c>
      <c r="K12" s="20">
        <f t="shared" si="1"/>
        <v>69</v>
      </c>
      <c r="L12" s="207" t="s">
        <v>19</v>
      </c>
      <c r="M12" s="208"/>
      <c r="P12" s="56"/>
      <c r="Q12" s="56"/>
      <c r="R12" s="56"/>
      <c r="S12" s="56"/>
      <c r="T12" s="56"/>
    </row>
    <row r="13" spans="1:20" x14ac:dyDescent="0.25">
      <c r="A13" s="41">
        <v>5</v>
      </c>
      <c r="B13" s="20"/>
      <c r="C13" s="135" t="s">
        <v>83</v>
      </c>
      <c r="D13" s="93" t="s">
        <v>14</v>
      </c>
      <c r="E13" s="139">
        <v>6</v>
      </c>
      <c r="F13" s="143">
        <v>2</v>
      </c>
      <c r="G13" s="144">
        <v>2</v>
      </c>
      <c r="H13" s="144"/>
      <c r="I13" s="144"/>
      <c r="J13" s="20">
        <f t="shared" si="0"/>
        <v>56</v>
      </c>
      <c r="K13" s="20">
        <f t="shared" si="1"/>
        <v>94</v>
      </c>
      <c r="L13" s="204" t="s">
        <v>19</v>
      </c>
      <c r="M13" s="205"/>
      <c r="P13" s="56"/>
      <c r="Q13" s="56"/>
      <c r="R13" s="56"/>
      <c r="S13" s="56"/>
      <c r="T13" s="56"/>
    </row>
    <row r="14" spans="1:20" ht="15" customHeight="1" thickBot="1" x14ac:dyDescent="0.3">
      <c r="A14" s="102">
        <v>6</v>
      </c>
      <c r="B14" s="79"/>
      <c r="C14" s="137" t="s">
        <v>84</v>
      </c>
      <c r="D14" s="97" t="s">
        <v>14</v>
      </c>
      <c r="E14" s="140">
        <v>3</v>
      </c>
      <c r="F14" s="145"/>
      <c r="G14" s="146">
        <v>2</v>
      </c>
      <c r="H14" s="146"/>
      <c r="I14" s="146"/>
      <c r="J14" s="79">
        <f t="shared" si="0"/>
        <v>28</v>
      </c>
      <c r="K14" s="79">
        <f t="shared" si="1"/>
        <v>47</v>
      </c>
      <c r="L14" s="202" t="s">
        <v>20</v>
      </c>
      <c r="M14" s="203"/>
      <c r="P14" s="13"/>
      <c r="Q14" s="13"/>
      <c r="R14" s="13"/>
      <c r="S14" s="13"/>
      <c r="T14" s="13"/>
    </row>
    <row r="15" spans="1:20" ht="15.75" thickBot="1" x14ac:dyDescent="0.3">
      <c r="A15" s="212" t="s">
        <v>21</v>
      </c>
      <c r="B15" s="213"/>
      <c r="C15" s="213"/>
      <c r="D15" s="214"/>
      <c r="E15" s="213"/>
      <c r="F15" s="213"/>
      <c r="G15" s="213"/>
      <c r="H15" s="213"/>
      <c r="I15" s="213"/>
      <c r="J15" s="213"/>
      <c r="K15" s="213"/>
      <c r="L15" s="213"/>
      <c r="M15" s="215"/>
      <c r="O15" s="56"/>
      <c r="P15" s="56"/>
      <c r="Q15" s="56"/>
      <c r="R15" s="56"/>
      <c r="S15" s="56"/>
    </row>
    <row r="16" spans="1:20" x14ac:dyDescent="0.25">
      <c r="A16" s="96"/>
      <c r="B16" s="80"/>
      <c r="C16" s="74"/>
      <c r="D16" s="94"/>
      <c r="E16" s="127"/>
      <c r="F16" s="128"/>
      <c r="G16" s="75"/>
      <c r="H16" s="75"/>
      <c r="I16" s="75"/>
      <c r="J16" s="75"/>
      <c r="K16" s="75"/>
      <c r="L16" s="130"/>
      <c r="M16" s="131"/>
      <c r="P16" s="56"/>
      <c r="Q16" s="56"/>
      <c r="R16" s="56"/>
      <c r="S16" s="56"/>
      <c r="T16" s="56"/>
    </row>
    <row r="17" spans="1:20" x14ac:dyDescent="0.3">
      <c r="A17" s="42"/>
      <c r="B17" s="45"/>
      <c r="C17" s="54"/>
      <c r="D17" s="97"/>
      <c r="E17" s="100"/>
      <c r="F17" s="129"/>
      <c r="G17" s="79"/>
      <c r="H17" s="79"/>
      <c r="I17" s="79"/>
      <c r="J17" s="79"/>
      <c r="K17" s="79"/>
      <c r="L17" s="132"/>
      <c r="M17" s="84"/>
      <c r="P17" s="56"/>
      <c r="Q17" s="56"/>
      <c r="R17" s="56"/>
      <c r="S17" s="56"/>
      <c r="T17" s="56"/>
    </row>
    <row r="18" spans="1:20" x14ac:dyDescent="0.25">
      <c r="A18" s="219" t="s">
        <v>22</v>
      </c>
      <c r="B18" s="220"/>
      <c r="C18" s="220"/>
      <c r="D18" s="14" t="s">
        <v>23</v>
      </c>
      <c r="E18" s="240">
        <f t="shared" ref="E18:J18" si="2">SUM(E9:E17)</f>
        <v>30</v>
      </c>
      <c r="F18" s="61">
        <f t="shared" si="2"/>
        <v>10</v>
      </c>
      <c r="G18" s="62">
        <f t="shared" si="2"/>
        <v>8</v>
      </c>
      <c r="H18" s="62">
        <f t="shared" si="2"/>
        <v>4</v>
      </c>
      <c r="I18" s="62">
        <f t="shared" si="2"/>
        <v>0</v>
      </c>
      <c r="J18" s="210">
        <f t="shared" si="2"/>
        <v>308</v>
      </c>
      <c r="K18" s="210">
        <f>SUM(K9:K17)</f>
        <v>442</v>
      </c>
      <c r="L18" s="62" t="s">
        <v>24</v>
      </c>
      <c r="M18" s="103" t="s">
        <v>43</v>
      </c>
      <c r="P18" s="56"/>
      <c r="Q18" s="56"/>
      <c r="R18" s="56"/>
      <c r="S18" s="56"/>
      <c r="T18" s="56"/>
    </row>
    <row r="19" spans="1:20" ht="15.75" thickBot="1" x14ac:dyDescent="0.3">
      <c r="A19" s="221"/>
      <c r="B19" s="222"/>
      <c r="C19" s="222"/>
      <c r="D19" s="15" t="s">
        <v>25</v>
      </c>
      <c r="E19" s="241"/>
      <c r="F19" s="63">
        <f>COUNT(F9:F17)</f>
        <v>5</v>
      </c>
      <c r="G19" s="16">
        <f>COUNT(G9:G17)</f>
        <v>4</v>
      </c>
      <c r="H19" s="16">
        <f>COUNT(H9:H17)</f>
        <v>2</v>
      </c>
      <c r="I19" s="16">
        <f>COUNT(I9:I17)</f>
        <v>0</v>
      </c>
      <c r="J19" s="211"/>
      <c r="K19" s="211"/>
      <c r="L19" s="17">
        <f>COUNTIF(L9:M18,"=E")</f>
        <v>5</v>
      </c>
      <c r="M19" s="18">
        <f>COUNTIF(L9:M18,"=V")+COUNTIF(L9:M18,"=C")</f>
        <v>1</v>
      </c>
      <c r="P19" s="56"/>
      <c r="Q19" s="56"/>
      <c r="R19" s="56"/>
      <c r="S19" s="56"/>
      <c r="T19" s="56"/>
    </row>
    <row r="20" spans="1:20" ht="15" customHeight="1" thickBot="1" x14ac:dyDescent="0.3">
      <c r="A20" s="236" t="s">
        <v>38</v>
      </c>
      <c r="B20" s="237"/>
      <c r="C20" s="237"/>
      <c r="D20" s="238"/>
      <c r="E20" s="237"/>
      <c r="F20" s="237"/>
      <c r="G20" s="237"/>
      <c r="H20" s="237"/>
      <c r="I20" s="237"/>
      <c r="J20" s="237"/>
      <c r="K20" s="237"/>
      <c r="L20" s="237"/>
      <c r="M20" s="239"/>
      <c r="P20" s="56"/>
      <c r="Q20" s="12"/>
      <c r="R20" s="56"/>
      <c r="S20" s="56"/>
      <c r="T20" s="56"/>
    </row>
    <row r="21" spans="1:20" s="105" customFormat="1" ht="15.75" customHeight="1" x14ac:dyDescent="0.25">
      <c r="A21" s="122">
        <v>7</v>
      </c>
      <c r="B21" s="109"/>
      <c r="C21" s="104" t="s">
        <v>85</v>
      </c>
      <c r="D21" s="95" t="s">
        <v>14</v>
      </c>
      <c r="E21" s="121">
        <v>2</v>
      </c>
      <c r="F21" s="123">
        <v>1</v>
      </c>
      <c r="G21" s="109">
        <v>1</v>
      </c>
      <c r="H21" s="109"/>
      <c r="I21" s="109"/>
      <c r="J21" s="109">
        <f>SUM(F21:I21)*14</f>
        <v>28</v>
      </c>
      <c r="K21" s="109">
        <f>25*E21-J21</f>
        <v>22</v>
      </c>
      <c r="L21" s="224" t="s">
        <v>20</v>
      </c>
      <c r="M21" s="225"/>
      <c r="P21" s="106"/>
      <c r="Q21" s="116"/>
      <c r="R21" s="117"/>
      <c r="S21" s="117"/>
      <c r="T21" s="117"/>
    </row>
    <row r="22" spans="1:20" ht="15.75" customHeight="1" x14ac:dyDescent="0.25">
      <c r="A22" s="47">
        <v>8</v>
      </c>
      <c r="B22" s="20"/>
      <c r="C22" s="53" t="s">
        <v>46</v>
      </c>
      <c r="D22" s="93" t="s">
        <v>14</v>
      </c>
      <c r="E22" s="82">
        <v>5</v>
      </c>
      <c r="F22" s="23">
        <v>2</v>
      </c>
      <c r="G22" s="20">
        <v>2</v>
      </c>
      <c r="H22" s="20"/>
      <c r="I22" s="20"/>
      <c r="J22" s="71">
        <f>SUM(F22:I22)*14</f>
        <v>56</v>
      </c>
      <c r="K22" s="20">
        <f>25*E22-J22</f>
        <v>69</v>
      </c>
      <c r="L22" s="204" t="s">
        <v>19</v>
      </c>
      <c r="M22" s="205"/>
      <c r="P22" s="56"/>
      <c r="Q22" s="12"/>
      <c r="R22" s="57"/>
      <c r="S22" s="57"/>
      <c r="T22" s="57"/>
    </row>
    <row r="23" spans="1:20" ht="15.75" customHeight="1" thickBot="1" x14ac:dyDescent="0.3">
      <c r="A23" s="48">
        <v>9</v>
      </c>
      <c r="B23" s="17"/>
      <c r="C23" s="54" t="s">
        <v>47</v>
      </c>
      <c r="D23" s="97" t="s">
        <v>61</v>
      </c>
      <c r="E23" s="81">
        <v>3</v>
      </c>
      <c r="F23" s="92"/>
      <c r="G23" s="45"/>
      <c r="H23" s="45"/>
      <c r="I23" s="45"/>
      <c r="J23" s="202" t="s">
        <v>68</v>
      </c>
      <c r="K23" s="243"/>
      <c r="L23" s="202" t="s">
        <v>20</v>
      </c>
      <c r="M23" s="203"/>
      <c r="P23" s="56"/>
      <c r="Q23" s="12"/>
      <c r="R23" s="57"/>
      <c r="S23" s="57"/>
      <c r="T23" s="57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7"/>
      <c r="Q24" s="12"/>
      <c r="R24" s="26"/>
      <c r="S24" s="26"/>
      <c r="T24" s="26"/>
    </row>
    <row r="25" spans="1:20" ht="15.75" customHeight="1" x14ac:dyDescent="0.25">
      <c r="B25" s="226" t="s">
        <v>26</v>
      </c>
      <c r="C25" s="38" t="s">
        <v>27</v>
      </c>
      <c r="D25" s="229">
        <f>SUM(F9:I14)</f>
        <v>22</v>
      </c>
      <c r="E25" s="210"/>
      <c r="F25" s="210"/>
      <c r="G25" s="210"/>
      <c r="H25" s="210"/>
      <c r="I25" s="210"/>
      <c r="J25" s="210"/>
      <c r="K25" s="210"/>
      <c r="L25" s="210"/>
      <c r="M25" s="230"/>
      <c r="P25" s="27"/>
      <c r="Q25" s="12"/>
      <c r="R25" s="26"/>
      <c r="S25" s="26"/>
      <c r="T25" s="26"/>
    </row>
    <row r="26" spans="1:20" ht="15.75" customHeight="1" x14ac:dyDescent="0.25">
      <c r="B26" s="227"/>
      <c r="C26" s="39" t="s">
        <v>28</v>
      </c>
      <c r="D26" s="231">
        <f>SUM(F16:I17)</f>
        <v>0</v>
      </c>
      <c r="E26" s="232"/>
      <c r="F26" s="232"/>
      <c r="G26" s="232"/>
      <c r="H26" s="232"/>
      <c r="I26" s="232"/>
      <c r="J26" s="232"/>
      <c r="K26" s="232"/>
      <c r="L26" s="232"/>
      <c r="M26" s="233"/>
      <c r="P26" s="27"/>
      <c r="Q26" s="12"/>
      <c r="R26" s="26"/>
      <c r="S26" s="26"/>
      <c r="T26" s="26"/>
    </row>
    <row r="27" spans="1:20" ht="15.75" customHeight="1" thickBot="1" x14ac:dyDescent="0.3">
      <c r="B27" s="228"/>
      <c r="C27" s="40" t="s">
        <v>29</v>
      </c>
      <c r="D27" s="234">
        <f>SUM(F21:I23)</f>
        <v>6</v>
      </c>
      <c r="E27" s="211"/>
      <c r="F27" s="211"/>
      <c r="G27" s="211"/>
      <c r="H27" s="211"/>
      <c r="I27" s="211"/>
      <c r="J27" s="211"/>
      <c r="K27" s="211"/>
      <c r="L27" s="211"/>
      <c r="M27" s="235"/>
      <c r="P27" s="27"/>
      <c r="Q27" s="12"/>
      <c r="R27" s="26"/>
      <c r="S27" s="26"/>
      <c r="T27" s="26"/>
    </row>
    <row r="28" spans="1:20" s="31" customFormat="1" ht="15.75" customHeight="1" x14ac:dyDescent="0.2">
      <c r="A28" s="2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P28" s="35"/>
      <c r="Q28" s="36"/>
      <c r="R28" s="37"/>
      <c r="S28" s="37"/>
      <c r="T28" s="37"/>
    </row>
    <row r="29" spans="1:20" ht="18" customHeight="1" x14ac:dyDescent="0.25">
      <c r="B29" s="4" t="s">
        <v>30</v>
      </c>
      <c r="C29" s="9"/>
      <c r="D29" s="1"/>
      <c r="E29" s="183" t="s">
        <v>31</v>
      </c>
      <c r="F29" s="183"/>
      <c r="G29" s="4"/>
      <c r="H29" s="1"/>
      <c r="I29" s="1"/>
      <c r="J29" s="209" t="s">
        <v>32</v>
      </c>
      <c r="K29" s="209"/>
      <c r="L29" s="209"/>
      <c r="M29" s="209"/>
      <c r="P29" s="13"/>
      <c r="Q29" s="12"/>
      <c r="R29" s="206"/>
      <c r="S29" s="206"/>
      <c r="T29" s="206"/>
    </row>
    <row r="30" spans="1:20" ht="54" customHeight="1" x14ac:dyDescent="0.25">
      <c r="B30" s="223" t="s">
        <v>65</v>
      </c>
      <c r="C30" s="223"/>
      <c r="D30" s="216" t="s">
        <v>86</v>
      </c>
      <c r="E30" s="216"/>
      <c r="F30" s="216"/>
      <c r="G30" s="216"/>
      <c r="H30" s="216"/>
      <c r="I30" s="216"/>
      <c r="J30" s="242" t="s">
        <v>63</v>
      </c>
      <c r="K30" s="242"/>
      <c r="L30" s="242"/>
      <c r="M30" s="242"/>
      <c r="P30" s="13"/>
      <c r="Q30" s="12"/>
      <c r="R30" s="13"/>
      <c r="S30" s="13"/>
      <c r="T30" s="13"/>
    </row>
    <row r="31" spans="1:20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H38" s="4"/>
      <c r="I38" s="4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52" spans="1:13" ht="15" customHeight="1" x14ac:dyDescent="0.25">
      <c r="A52" s="217" t="s">
        <v>33</v>
      </c>
      <c r="B52" s="217"/>
      <c r="C52" s="217"/>
      <c r="D52" s="217"/>
      <c r="E52" s="217"/>
      <c r="F52" s="217"/>
      <c r="G52" s="217"/>
      <c r="H52" s="217"/>
      <c r="I52" s="217"/>
      <c r="J52" s="217"/>
      <c r="K52" s="217"/>
      <c r="L52" s="217"/>
      <c r="M52" s="217"/>
    </row>
    <row r="53" spans="1:13" x14ac:dyDescent="0.25">
      <c r="A53" s="218" t="s">
        <v>36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</row>
  </sheetData>
  <sheetProtection algorithmName="SHA-512" hashValue="P5bNt5ko0a/NvpKToIfgwLlKgCDWpEkY2Ukq7jEiUg73sEUy4Gj98QFkGR5d5ZdJI3sKkI9FH3ygvj4rLfD0Sw==" saltValue="dO5aUxNIaOqlwDUuGTGn6w==" spinCount="100000" sheet="1" formatCells="0" formatRows="0" insertRows="0" insertHyperlinks="0" deleteRows="0" sort="0" autoFilter="0" pivotTables="0"/>
  <protectedRanges>
    <protectedRange sqref="C3:G4 D2 L2:M2 D30 J30 K1:L1 E9:J14 K9:XFD14 A21:B23 A16:C17 L16:XFD17 E17:I17 A9:C14 E16:K16" name="Editabil"/>
    <protectedRange sqref="D9:D14" name="Editabil_3_4"/>
    <protectedRange sqref="D16:D17" name="Editabil_3_5"/>
    <protectedRange sqref="D21:D23" name="Editabil_3_6"/>
  </protectedRanges>
  <mergeCells count="46">
    <mergeCell ref="D30:I30"/>
    <mergeCell ref="A52:M52"/>
    <mergeCell ref="A53:M53"/>
    <mergeCell ref="A18:C19"/>
    <mergeCell ref="B30:C30"/>
    <mergeCell ref="L21:M21"/>
    <mergeCell ref="B25:B27"/>
    <mergeCell ref="D25:M25"/>
    <mergeCell ref="D26:M26"/>
    <mergeCell ref="D27:M27"/>
    <mergeCell ref="A20:M20"/>
    <mergeCell ref="E18:E19"/>
    <mergeCell ref="J18:J19"/>
    <mergeCell ref="J30:M30"/>
    <mergeCell ref="J23:K23"/>
    <mergeCell ref="R29:T29"/>
    <mergeCell ref="L10:M10"/>
    <mergeCell ref="L11:M11"/>
    <mergeCell ref="L12:M12"/>
    <mergeCell ref="J29:M29"/>
    <mergeCell ref="K18:K19"/>
    <mergeCell ref="A15:M15"/>
    <mergeCell ref="E29:F29"/>
    <mergeCell ref="L22:M22"/>
    <mergeCell ref="L23:M23"/>
    <mergeCell ref="L9:M9"/>
    <mergeCell ref="C3:G3"/>
    <mergeCell ref="L3:M3"/>
    <mergeCell ref="F6:I6"/>
    <mergeCell ref="L14:M14"/>
    <mergeCell ref="L13:M13"/>
    <mergeCell ref="K1:L1"/>
    <mergeCell ref="B2:C2"/>
    <mergeCell ref="D2:H2"/>
    <mergeCell ref="A8:M8"/>
    <mergeCell ref="C4:G4"/>
    <mergeCell ref="B6:B7"/>
    <mergeCell ref="C6:C7"/>
    <mergeCell ref="D6:D7"/>
    <mergeCell ref="E6:E7"/>
    <mergeCell ref="A6:A7"/>
    <mergeCell ref="L2:M2"/>
    <mergeCell ref="L4:M4"/>
    <mergeCell ref="J6:K6"/>
    <mergeCell ref="L6:M7"/>
    <mergeCell ref="D1:H1"/>
  </mergeCells>
  <conditionalFormatting sqref="D9:D14 D16 D21:D23">
    <cfRule type="cellIs" dxfId="72" priority="1" operator="equal">
      <formula>"C'"</formula>
    </cfRule>
    <cfRule type="cellIs" dxfId="71" priority="2" operator="equal">
      <formula>"S"</formula>
    </cfRule>
    <cfRule type="cellIs" dxfId="70" priority="3" operator="equal">
      <formula>"C"</formula>
    </cfRule>
    <cfRule type="cellIs" dxfId="69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9" fitToWidth="0" orientation="landscape" horizontalDpi="300" verticalDpi="300" r:id="rId1"/>
  <rowBreaks count="1" manualBreakCount="1">
    <brk id="3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2"/>
  <sheetViews>
    <sheetView zoomScale="70" zoomScaleNormal="70" zoomScaleSheetLayoutView="70" workbookViewId="0">
      <selection activeCell="P30" sqref="P30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42578125" customWidth="1"/>
    <col min="12" max="12" width="3.28515625" style="6" customWidth="1"/>
    <col min="13" max="13" width="8.85546875" style="6" customWidth="1"/>
    <col min="20" max="20" width="10.140625" customWidth="1"/>
  </cols>
  <sheetData>
    <row r="1" spans="1:20" ht="63" customHeight="1" x14ac:dyDescent="0.3">
      <c r="B1" s="3"/>
      <c r="C1" s="4"/>
      <c r="D1" s="197" t="str">
        <f>Sem_I!D1</f>
        <v>Plan de învățământ licență</v>
      </c>
      <c r="E1" s="197"/>
      <c r="F1" s="197"/>
      <c r="G1" s="197"/>
      <c r="H1" s="197"/>
      <c r="I1" s="2"/>
      <c r="J1" s="5"/>
      <c r="K1" s="268"/>
      <c r="L1" s="268"/>
      <c r="P1" s="55"/>
      <c r="Q1" s="55"/>
      <c r="R1" s="55"/>
      <c r="S1" s="55"/>
      <c r="T1" s="55"/>
    </row>
    <row r="2" spans="1:20" ht="15" customHeight="1" x14ac:dyDescent="0.25">
      <c r="B2" s="182"/>
      <c r="C2" s="182"/>
      <c r="D2" s="183" t="str">
        <f>Sem_I!D2</f>
        <v>2025 - 2028</v>
      </c>
      <c r="E2" s="183"/>
      <c r="F2" s="183"/>
      <c r="G2" s="183"/>
      <c r="H2" s="183"/>
      <c r="J2" s="8"/>
      <c r="K2" s="8" t="s">
        <v>0</v>
      </c>
      <c r="L2" s="182" t="str">
        <f>Sem_I!L2</f>
        <v>2025 - 2026</v>
      </c>
      <c r="M2" s="182"/>
      <c r="P2" s="56"/>
      <c r="Q2" s="56"/>
      <c r="R2" s="56"/>
      <c r="S2" s="56"/>
      <c r="T2" s="56"/>
    </row>
    <row r="3" spans="1:20" x14ac:dyDescent="0.25">
      <c r="B3" s="7" t="s">
        <v>1</v>
      </c>
      <c r="C3" s="182" t="str">
        <f>Sem_I!C3</f>
        <v>Informatică</v>
      </c>
      <c r="D3" s="182"/>
      <c r="E3" s="182"/>
      <c r="F3" s="182"/>
      <c r="G3" s="182"/>
      <c r="J3" s="8"/>
      <c r="K3" s="8" t="s">
        <v>2</v>
      </c>
      <c r="L3" s="182" t="str">
        <f>Sem_I!L3</f>
        <v>I</v>
      </c>
      <c r="M3" s="182"/>
      <c r="S3" s="56"/>
      <c r="T3" s="56"/>
    </row>
    <row r="4" spans="1:20" x14ac:dyDescent="0.25">
      <c r="B4" s="7" t="s">
        <v>4</v>
      </c>
      <c r="C4" s="182" t="str">
        <f>Sem_I!C4</f>
        <v>Securitate informatică și știința datelor</v>
      </c>
      <c r="D4" s="182"/>
      <c r="E4" s="182"/>
      <c r="F4" s="182"/>
      <c r="G4" s="182"/>
      <c r="J4" s="8"/>
      <c r="K4" s="8" t="s">
        <v>5</v>
      </c>
      <c r="L4" s="182" t="s">
        <v>34</v>
      </c>
      <c r="M4" s="182"/>
      <c r="S4" s="56"/>
      <c r="T4" s="56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S5" s="56"/>
      <c r="T5" s="56"/>
    </row>
    <row r="6" spans="1:20" s="1" customFormat="1" ht="20.100000000000001" customHeight="1" x14ac:dyDescent="0.25">
      <c r="A6" s="193" t="s">
        <v>6</v>
      </c>
      <c r="B6" s="187" t="s">
        <v>7</v>
      </c>
      <c r="C6" s="187" t="s">
        <v>8</v>
      </c>
      <c r="D6" s="187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56"/>
      <c r="Q6" s="56"/>
      <c r="R6" s="56"/>
      <c r="S6" s="56"/>
      <c r="T6" s="56"/>
    </row>
    <row r="7" spans="1:20" ht="30.75" thickBot="1" x14ac:dyDescent="0.3">
      <c r="A7" s="275"/>
      <c r="B7" s="269"/>
      <c r="C7" s="269"/>
      <c r="D7" s="269"/>
      <c r="E7" s="270"/>
      <c r="F7" s="72" t="s">
        <v>14</v>
      </c>
      <c r="G7" s="72" t="s">
        <v>15</v>
      </c>
      <c r="H7" s="72" t="s">
        <v>16</v>
      </c>
      <c r="I7" s="72" t="s">
        <v>17</v>
      </c>
      <c r="J7" s="77" t="s">
        <v>66</v>
      </c>
      <c r="K7" s="77" t="s">
        <v>60</v>
      </c>
      <c r="L7" s="269"/>
      <c r="M7" s="271"/>
      <c r="P7" s="56"/>
      <c r="Q7" s="56"/>
      <c r="R7" s="56"/>
      <c r="S7" s="56"/>
      <c r="T7" s="56"/>
    </row>
    <row r="8" spans="1:20" ht="15.75" thickBot="1" x14ac:dyDescent="0.3">
      <c r="A8" s="272" t="s">
        <v>18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  <c r="P8" s="56"/>
      <c r="Q8" s="56"/>
      <c r="R8" s="56"/>
      <c r="S8" s="56"/>
      <c r="T8" s="56"/>
    </row>
    <row r="9" spans="1:20" ht="15" customHeight="1" x14ac:dyDescent="0.25">
      <c r="A9" s="43">
        <v>1</v>
      </c>
      <c r="B9" s="19"/>
      <c r="C9" s="134" t="s">
        <v>87</v>
      </c>
      <c r="D9" s="94" t="s">
        <v>42</v>
      </c>
      <c r="E9" s="138">
        <v>6</v>
      </c>
      <c r="F9" s="141">
        <v>2</v>
      </c>
      <c r="G9" s="142"/>
      <c r="H9" s="142">
        <v>2</v>
      </c>
      <c r="I9" s="142"/>
      <c r="J9" s="75">
        <f t="shared" ref="J9:J13" si="0">SUM(F9:I9)*14</f>
        <v>56</v>
      </c>
      <c r="K9" s="75">
        <f t="shared" ref="K9:K13" si="1">E9*25-J9</f>
        <v>94</v>
      </c>
      <c r="L9" s="198" t="s">
        <v>19</v>
      </c>
      <c r="M9" s="199"/>
      <c r="P9" s="56"/>
      <c r="Q9" s="56"/>
      <c r="R9" s="56"/>
      <c r="S9" s="56"/>
      <c r="T9" s="56"/>
    </row>
    <row r="10" spans="1:20" ht="15" customHeight="1" x14ac:dyDescent="0.25">
      <c r="A10" s="101">
        <v>2</v>
      </c>
      <c r="B10" s="70"/>
      <c r="C10" s="135" t="s">
        <v>88</v>
      </c>
      <c r="D10" s="93" t="s">
        <v>42</v>
      </c>
      <c r="E10" s="139">
        <v>6</v>
      </c>
      <c r="F10" s="143">
        <v>2</v>
      </c>
      <c r="G10" s="144"/>
      <c r="H10" s="144">
        <v>2</v>
      </c>
      <c r="I10" s="144"/>
      <c r="J10" s="20">
        <f t="shared" si="0"/>
        <v>56</v>
      </c>
      <c r="K10" s="20">
        <f t="shared" si="1"/>
        <v>94</v>
      </c>
      <c r="L10" s="204" t="s">
        <v>19</v>
      </c>
      <c r="M10" s="205"/>
      <c r="P10" s="56"/>
      <c r="Q10" s="56"/>
      <c r="R10" s="56"/>
      <c r="S10" s="56"/>
      <c r="T10" s="56"/>
    </row>
    <row r="11" spans="1:20" x14ac:dyDescent="0.25">
      <c r="A11" s="41">
        <v>3</v>
      </c>
      <c r="B11" s="20"/>
      <c r="C11" s="135" t="s">
        <v>89</v>
      </c>
      <c r="D11" s="93" t="s">
        <v>42</v>
      </c>
      <c r="E11" s="139">
        <v>5</v>
      </c>
      <c r="F11" s="143">
        <v>2</v>
      </c>
      <c r="G11" s="144"/>
      <c r="H11" s="144">
        <v>2</v>
      </c>
      <c r="I11" s="144"/>
      <c r="J11" s="20">
        <f t="shared" si="0"/>
        <v>56</v>
      </c>
      <c r="K11" s="20">
        <f t="shared" si="1"/>
        <v>69</v>
      </c>
      <c r="L11" s="207" t="s">
        <v>19</v>
      </c>
      <c r="M11" s="208"/>
      <c r="P11" s="56"/>
      <c r="Q11" s="56"/>
      <c r="R11" s="56"/>
      <c r="S11" s="56"/>
      <c r="T11" s="56"/>
    </row>
    <row r="12" spans="1:20" x14ac:dyDescent="0.25">
      <c r="A12" s="41">
        <v>4</v>
      </c>
      <c r="B12" s="20"/>
      <c r="C12" s="135" t="s">
        <v>90</v>
      </c>
      <c r="D12" s="93" t="s">
        <v>42</v>
      </c>
      <c r="E12" s="139">
        <v>5</v>
      </c>
      <c r="F12" s="143">
        <v>2</v>
      </c>
      <c r="G12" s="144">
        <v>2</v>
      </c>
      <c r="H12" s="144"/>
      <c r="I12" s="144"/>
      <c r="J12" s="20">
        <f t="shared" si="0"/>
        <v>56</v>
      </c>
      <c r="K12" s="20">
        <f t="shared" si="1"/>
        <v>69</v>
      </c>
      <c r="L12" s="207" t="s">
        <v>19</v>
      </c>
      <c r="M12" s="208"/>
      <c r="P12" s="56"/>
      <c r="Q12" s="56"/>
      <c r="R12" s="56"/>
      <c r="S12" s="56"/>
      <c r="T12" s="56"/>
    </row>
    <row r="13" spans="1:20" ht="14.25" customHeight="1" thickBot="1" x14ac:dyDescent="0.3">
      <c r="A13" s="41">
        <v>6</v>
      </c>
      <c r="B13" s="20"/>
      <c r="C13" s="137" t="s">
        <v>91</v>
      </c>
      <c r="D13" s="147" t="s">
        <v>14</v>
      </c>
      <c r="E13" s="140">
        <v>3</v>
      </c>
      <c r="F13" s="145">
        <v>1</v>
      </c>
      <c r="G13" s="146">
        <v>2</v>
      </c>
      <c r="H13" s="146"/>
      <c r="I13" s="146"/>
      <c r="J13" s="20">
        <f t="shared" si="0"/>
        <v>42</v>
      </c>
      <c r="K13" s="20">
        <f t="shared" si="1"/>
        <v>33</v>
      </c>
      <c r="L13" s="207" t="s">
        <v>20</v>
      </c>
      <c r="M13" s="208"/>
      <c r="P13" s="56"/>
      <c r="Q13" s="56"/>
      <c r="R13" s="56"/>
      <c r="S13" s="56"/>
      <c r="T13" s="56"/>
    </row>
    <row r="14" spans="1:20" ht="15" customHeight="1" thickBot="1" x14ac:dyDescent="0.3">
      <c r="A14" s="257" t="s">
        <v>21</v>
      </c>
      <c r="B14" s="258"/>
      <c r="C14" s="258"/>
      <c r="D14" s="258"/>
      <c r="E14" s="258"/>
      <c r="F14" s="258"/>
      <c r="G14" s="258"/>
      <c r="H14" s="258"/>
      <c r="I14" s="258"/>
      <c r="J14" s="258"/>
      <c r="K14" s="258"/>
      <c r="L14" s="258"/>
      <c r="M14" s="259"/>
      <c r="P14" s="56"/>
      <c r="Q14" s="56"/>
      <c r="R14" s="56"/>
      <c r="S14" s="56"/>
      <c r="T14" s="56"/>
    </row>
    <row r="15" spans="1:20" ht="15" customHeight="1" x14ac:dyDescent="0.25">
      <c r="A15" s="43">
        <v>7</v>
      </c>
      <c r="B15" s="44"/>
      <c r="C15" s="148" t="s">
        <v>92</v>
      </c>
      <c r="D15" s="260" t="s">
        <v>42</v>
      </c>
      <c r="E15" s="262">
        <v>5</v>
      </c>
      <c r="F15" s="265">
        <v>2</v>
      </c>
      <c r="G15" s="248">
        <v>2</v>
      </c>
      <c r="H15" s="248"/>
      <c r="I15" s="248"/>
      <c r="J15" s="248">
        <f>SUM(F15:I16)*14</f>
        <v>56</v>
      </c>
      <c r="K15" s="248">
        <f>25*E15-J15</f>
        <v>69</v>
      </c>
      <c r="L15" s="244" t="s">
        <v>20</v>
      </c>
      <c r="M15" s="245"/>
      <c r="P15" s="56"/>
      <c r="Q15" s="56"/>
      <c r="R15" s="56"/>
      <c r="S15" s="56"/>
      <c r="T15" s="56"/>
    </row>
    <row r="16" spans="1:20" ht="15" customHeight="1" thickBot="1" x14ac:dyDescent="0.3">
      <c r="A16" s="64">
        <v>8</v>
      </c>
      <c r="B16" s="78"/>
      <c r="C16" s="149" t="s">
        <v>93</v>
      </c>
      <c r="D16" s="261"/>
      <c r="E16" s="263"/>
      <c r="F16" s="266"/>
      <c r="G16" s="252"/>
      <c r="H16" s="252"/>
      <c r="I16" s="252"/>
      <c r="J16" s="252"/>
      <c r="K16" s="252"/>
      <c r="L16" s="246"/>
      <c r="M16" s="247"/>
      <c r="P16" s="56"/>
      <c r="Q16" s="56"/>
      <c r="R16" s="56"/>
      <c r="S16" s="56"/>
      <c r="T16" s="56"/>
    </row>
    <row r="17" spans="1:20" ht="15" customHeight="1" x14ac:dyDescent="0.25">
      <c r="A17" s="98"/>
      <c r="B17" s="99"/>
      <c r="C17" s="52"/>
      <c r="D17" s="260"/>
      <c r="E17" s="262"/>
      <c r="F17" s="265"/>
      <c r="G17" s="248"/>
      <c r="H17" s="248"/>
      <c r="I17" s="248"/>
      <c r="J17" s="248">
        <f>SUM(F17:I18)*14</f>
        <v>0</v>
      </c>
      <c r="K17" s="248">
        <f>25*E17-J17</f>
        <v>0</v>
      </c>
      <c r="L17" s="244"/>
      <c r="M17" s="245"/>
      <c r="P17" s="56"/>
      <c r="Q17" s="56"/>
      <c r="R17" s="56"/>
      <c r="S17" s="56"/>
      <c r="T17" s="56"/>
    </row>
    <row r="18" spans="1:20" ht="15" customHeight="1" thickBot="1" x14ac:dyDescent="0.3">
      <c r="A18" s="64"/>
      <c r="B18" s="78"/>
      <c r="C18" s="120"/>
      <c r="D18" s="261"/>
      <c r="E18" s="264"/>
      <c r="F18" s="267"/>
      <c r="G18" s="249"/>
      <c r="H18" s="249"/>
      <c r="I18" s="249"/>
      <c r="J18" s="249"/>
      <c r="K18" s="249"/>
      <c r="L18" s="250"/>
      <c r="M18" s="251"/>
      <c r="P18" s="56"/>
      <c r="Q18" s="56"/>
      <c r="R18" s="56"/>
      <c r="S18" s="56"/>
      <c r="T18" s="56"/>
    </row>
    <row r="19" spans="1:20" ht="21.75" customHeight="1" x14ac:dyDescent="0.25">
      <c r="A19" s="219" t="s">
        <v>22</v>
      </c>
      <c r="B19" s="220"/>
      <c r="C19" s="220"/>
      <c r="D19" s="14" t="s">
        <v>23</v>
      </c>
      <c r="E19" s="240">
        <f t="shared" ref="E19:J19" si="2">SUM(E9:E18)</f>
        <v>30</v>
      </c>
      <c r="F19" s="61">
        <f t="shared" si="2"/>
        <v>11</v>
      </c>
      <c r="G19" s="62">
        <f t="shared" si="2"/>
        <v>6</v>
      </c>
      <c r="H19" s="62">
        <f t="shared" si="2"/>
        <v>6</v>
      </c>
      <c r="I19" s="62">
        <f t="shared" si="2"/>
        <v>0</v>
      </c>
      <c r="J19" s="210">
        <f t="shared" si="2"/>
        <v>322</v>
      </c>
      <c r="K19" s="210">
        <f>SUM(K9:K18)</f>
        <v>428</v>
      </c>
      <c r="L19" s="62" t="s">
        <v>24</v>
      </c>
      <c r="M19" s="65" t="s">
        <v>43</v>
      </c>
      <c r="P19" s="56"/>
      <c r="Q19" s="56"/>
      <c r="R19" s="56"/>
      <c r="S19" s="56"/>
      <c r="T19" s="56"/>
    </row>
    <row r="20" spans="1:20" ht="14.25" customHeight="1" thickBot="1" x14ac:dyDescent="0.3">
      <c r="A20" s="221"/>
      <c r="B20" s="222"/>
      <c r="C20" s="222"/>
      <c r="D20" s="15" t="s">
        <v>25</v>
      </c>
      <c r="E20" s="241"/>
      <c r="F20" s="63">
        <f>COUNT(F9:F18)</f>
        <v>6</v>
      </c>
      <c r="G20" s="16">
        <f>COUNT(G9:G18)</f>
        <v>3</v>
      </c>
      <c r="H20" s="16">
        <f>COUNT(H9:H18)</f>
        <v>3</v>
      </c>
      <c r="I20" s="16">
        <f>COUNT(I9:I18)</f>
        <v>0</v>
      </c>
      <c r="J20" s="211"/>
      <c r="K20" s="211"/>
      <c r="L20" s="17">
        <f>COUNTIF(L9:M18,"=E")</f>
        <v>4</v>
      </c>
      <c r="M20" s="18">
        <f>COUNTIF(L9:M18,"=V")+COUNTIF(L9:M18,"=C")</f>
        <v>2</v>
      </c>
      <c r="P20" s="56"/>
      <c r="Q20" s="56"/>
      <c r="R20" s="56"/>
      <c r="S20" s="56"/>
      <c r="T20" s="56"/>
    </row>
    <row r="21" spans="1:20" ht="15" customHeight="1" thickBot="1" x14ac:dyDescent="0.3">
      <c r="A21" s="236" t="s">
        <v>38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9"/>
      <c r="P21" s="56"/>
      <c r="Q21" s="12"/>
      <c r="R21" s="56"/>
      <c r="S21" s="56"/>
      <c r="T21" s="56"/>
    </row>
    <row r="22" spans="1:20" ht="45" x14ac:dyDescent="0.25">
      <c r="A22" s="47">
        <v>9</v>
      </c>
      <c r="B22" s="20"/>
      <c r="C22" s="53" t="s">
        <v>64</v>
      </c>
      <c r="D22" s="93" t="s">
        <v>14</v>
      </c>
      <c r="E22" s="82">
        <v>5</v>
      </c>
      <c r="F22" s="23">
        <v>2</v>
      </c>
      <c r="G22" s="20">
        <v>2</v>
      </c>
      <c r="H22" s="20"/>
      <c r="I22" s="20"/>
      <c r="J22" s="20">
        <f>SUM(F22:I22)*14</f>
        <v>56</v>
      </c>
      <c r="K22" s="20">
        <f>25*E22-J22</f>
        <v>69</v>
      </c>
      <c r="L22" s="207" t="s">
        <v>19</v>
      </c>
      <c r="M22" s="208"/>
      <c r="P22" s="56"/>
      <c r="Q22" s="12"/>
      <c r="R22" s="56"/>
      <c r="S22" s="56"/>
      <c r="T22" s="56"/>
    </row>
    <row r="23" spans="1:20" ht="15.75" customHeight="1" thickBot="1" x14ac:dyDescent="0.3">
      <c r="A23" s="48">
        <v>10</v>
      </c>
      <c r="B23" s="17"/>
      <c r="C23" s="54" t="s">
        <v>48</v>
      </c>
      <c r="D23" s="97" t="s">
        <v>61</v>
      </c>
      <c r="E23" s="81">
        <v>3</v>
      </c>
      <c r="F23" s="92"/>
      <c r="G23" s="45"/>
      <c r="H23" s="45"/>
      <c r="I23" s="45"/>
      <c r="J23" s="202" t="s">
        <v>68</v>
      </c>
      <c r="K23" s="243"/>
      <c r="L23" s="254" t="s">
        <v>20</v>
      </c>
      <c r="M23" s="255"/>
      <c r="P23" s="56"/>
      <c r="Q23" s="12"/>
      <c r="R23" s="56"/>
      <c r="S23" s="56"/>
      <c r="T23" s="56"/>
    </row>
    <row r="24" spans="1:20" ht="15.75" customHeight="1" thickBot="1" x14ac:dyDescent="0.3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P24" s="27"/>
      <c r="Q24" s="12"/>
      <c r="R24" s="26"/>
      <c r="S24" s="26"/>
      <c r="T24" s="26"/>
    </row>
    <row r="25" spans="1:20" ht="15.75" customHeight="1" x14ac:dyDescent="0.25">
      <c r="B25" s="226" t="s">
        <v>26</v>
      </c>
      <c r="C25" s="38" t="str">
        <f>Sem_I!C25</f>
        <v>Discipline Obligatorii:</v>
      </c>
      <c r="D25" s="229">
        <f>SUM(F9:I13)</f>
        <v>19</v>
      </c>
      <c r="E25" s="210"/>
      <c r="F25" s="210"/>
      <c r="G25" s="210"/>
      <c r="H25" s="210"/>
      <c r="I25" s="210"/>
      <c r="J25" s="210"/>
      <c r="K25" s="210"/>
      <c r="L25" s="210"/>
      <c r="M25" s="230"/>
      <c r="P25" s="27"/>
      <c r="Q25" s="12"/>
      <c r="R25" s="26"/>
      <c r="S25" s="26"/>
      <c r="T25" s="26"/>
    </row>
    <row r="26" spans="1:20" ht="15.75" customHeight="1" x14ac:dyDescent="0.25">
      <c r="B26" s="227"/>
      <c r="C26" s="39" t="str">
        <f>Sem_I!C26</f>
        <v>Discipline Opționale:</v>
      </c>
      <c r="D26" s="231">
        <f>SUM(F15:I18)</f>
        <v>4</v>
      </c>
      <c r="E26" s="232"/>
      <c r="F26" s="232"/>
      <c r="G26" s="232"/>
      <c r="H26" s="232"/>
      <c r="I26" s="232"/>
      <c r="J26" s="232"/>
      <c r="K26" s="232"/>
      <c r="L26" s="232"/>
      <c r="M26" s="233"/>
      <c r="P26" s="27"/>
      <c r="Q26" s="12"/>
      <c r="R26" s="26"/>
      <c r="S26" s="26"/>
      <c r="T26" s="26"/>
    </row>
    <row r="27" spans="1:20" ht="15.75" customHeight="1" thickBot="1" x14ac:dyDescent="0.3">
      <c r="B27" s="228"/>
      <c r="C27" s="40" t="str">
        <f>Sem_I!C27</f>
        <v>Discipline Facultative:</v>
      </c>
      <c r="D27" s="234">
        <f>SUM(F22:I23)</f>
        <v>4</v>
      </c>
      <c r="E27" s="211"/>
      <c r="F27" s="211"/>
      <c r="G27" s="211"/>
      <c r="H27" s="211"/>
      <c r="I27" s="211"/>
      <c r="J27" s="211"/>
      <c r="K27" s="211"/>
      <c r="L27" s="211"/>
      <c r="M27" s="235"/>
      <c r="P27" s="27"/>
      <c r="Q27" s="12"/>
      <c r="R27" s="26"/>
      <c r="S27" s="26"/>
      <c r="T27" s="26"/>
    </row>
    <row r="28" spans="1:20" s="31" customFormat="1" ht="15.75" customHeight="1" x14ac:dyDescent="0.2">
      <c r="A28" s="28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P28" s="35"/>
      <c r="Q28" s="36"/>
      <c r="R28" s="37"/>
      <c r="S28" s="37"/>
      <c r="T28" s="37"/>
    </row>
    <row r="29" spans="1:20" ht="18" customHeight="1" x14ac:dyDescent="0.25">
      <c r="B29" s="4" t="s">
        <v>30</v>
      </c>
      <c r="C29" s="9"/>
      <c r="D29" s="1"/>
      <c r="E29" s="183" t="s">
        <v>31</v>
      </c>
      <c r="F29" s="183"/>
      <c r="G29" s="4"/>
      <c r="H29" s="1"/>
      <c r="I29" s="1"/>
      <c r="J29" s="209" t="s">
        <v>32</v>
      </c>
      <c r="K29" s="209"/>
      <c r="L29" s="209"/>
      <c r="M29" s="209"/>
      <c r="P29" s="13"/>
      <c r="Q29" s="12"/>
      <c r="R29" s="206"/>
      <c r="S29" s="206"/>
      <c r="T29" s="206"/>
    </row>
    <row r="30" spans="1:20" ht="58.5" customHeight="1" x14ac:dyDescent="0.25">
      <c r="B30" s="223" t="str">
        <f>Sem_I!B30</f>
        <v>Mihnea - Cosmin COSTOIU</v>
      </c>
      <c r="C30" s="223"/>
      <c r="D30" s="216" t="str">
        <f>Sem_I!D30</f>
        <v>Alina Claudia  PETRESCU NIȚĂ</v>
      </c>
      <c r="E30" s="216"/>
      <c r="F30" s="216"/>
      <c r="G30" s="216"/>
      <c r="H30" s="216"/>
      <c r="I30" s="216"/>
      <c r="J30" s="242" t="str">
        <f>Sem_I!J30</f>
        <v>Prenume NUME</v>
      </c>
      <c r="K30" s="242"/>
      <c r="L30" s="242"/>
      <c r="M30" s="242"/>
      <c r="P30" s="13"/>
      <c r="Q30" s="12"/>
      <c r="R30" s="13"/>
      <c r="S30" s="13"/>
      <c r="T30" s="13"/>
    </row>
    <row r="31" spans="1:20" ht="15" customHeight="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P31" s="11"/>
      <c r="Q31" s="12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" customHeight="1" x14ac:dyDescent="0.25">
      <c r="B38" s="1"/>
      <c r="C38" s="1"/>
      <c r="H38" s="4"/>
      <c r="I38" s="4"/>
      <c r="J38" s="1"/>
      <c r="K38" s="1"/>
      <c r="L38" s="1"/>
    </row>
    <row r="39" spans="2:12" ht="15" customHeight="1" x14ac:dyDescent="0.25">
      <c r="B39" s="1"/>
      <c r="C39" s="1"/>
      <c r="H39" s="4"/>
      <c r="I39" s="4"/>
      <c r="J39" s="1"/>
      <c r="K39" s="1"/>
      <c r="L39" s="1"/>
    </row>
    <row r="40" spans="2:12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x14ac:dyDescent="0.25">
      <c r="B42" s="1"/>
      <c r="C42" s="1"/>
      <c r="D42" s="4"/>
      <c r="E42" s="4"/>
      <c r="F42" s="4"/>
      <c r="G42" s="4"/>
      <c r="H42" s="1"/>
      <c r="I42" s="1"/>
      <c r="J42" s="1"/>
      <c r="K42" s="1"/>
      <c r="L42" s="1"/>
    </row>
    <row r="43" spans="2:12" x14ac:dyDescent="0.25">
      <c r="B43" s="1"/>
      <c r="C43" s="1"/>
      <c r="D43" s="4"/>
      <c r="E43" s="4"/>
      <c r="F43" s="4"/>
      <c r="G43" s="4"/>
      <c r="H43" s="1"/>
      <c r="I43" s="1"/>
      <c r="J43" s="1"/>
      <c r="K43" s="1"/>
      <c r="L43" s="1"/>
    </row>
    <row r="44" spans="2:12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x14ac:dyDescent="0.25">
      <c r="B45" s="1"/>
      <c r="C45" s="1"/>
      <c r="D45" s="1"/>
      <c r="E45" s="183"/>
      <c r="F45" s="183"/>
      <c r="G45" s="183"/>
      <c r="H45" s="1"/>
      <c r="I45" s="1"/>
      <c r="J45" s="1"/>
      <c r="K45" s="1"/>
      <c r="L45" s="1"/>
    </row>
    <row r="46" spans="2:12" x14ac:dyDescent="0.25">
      <c r="B46" s="1"/>
      <c r="C46" s="1"/>
      <c r="D46" s="1"/>
      <c r="E46" s="183"/>
      <c r="F46" s="183"/>
      <c r="G46" s="183"/>
      <c r="H46" s="1"/>
      <c r="I46" s="1"/>
      <c r="J46" s="1"/>
      <c r="K46" s="1"/>
      <c r="L46" s="1"/>
    </row>
    <row r="47" spans="2:12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3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1" spans="1:13" x14ac:dyDescent="0.25">
      <c r="A51" s="256" t="s">
        <v>37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</row>
    <row r="52" spans="1:13" ht="15" customHeight="1" x14ac:dyDescent="0.25">
      <c r="A52" s="253" t="s">
        <v>36</v>
      </c>
      <c r="B52" s="253"/>
      <c r="C52" s="253"/>
      <c r="D52" s="253"/>
      <c r="E52" s="253"/>
      <c r="F52" s="253"/>
      <c r="G52" s="253"/>
      <c r="H52" s="253"/>
      <c r="I52" s="253"/>
      <c r="J52" s="253"/>
      <c r="K52" s="253"/>
      <c r="L52" s="253"/>
      <c r="M52" s="253"/>
    </row>
  </sheetData>
  <sheetProtection algorithmName="SHA-512" hashValue="o2o3E/DvL9UAkBPz3is3uErx57yFLBnmo5gQF9PiBvGHUigjCHbkUMttTcsRKnx3dHOhJ+fZMelBJg5jRbMhlA==" saltValue="2pOeBKLV5ffmenDq2lzcCg==" spinCount="100000" sheet="1" formatCells="0" formatRows="0" insertRows="0" insertHyperlinks="0" deleteRows="0" sort="0" autoFilter="0" pivotTables="0"/>
  <protectedRanges>
    <protectedRange sqref="A22:B23 N14:XFD14 E18:I18 A15:C18 L15:XFD18 E15:K17 A13:C13 E13:XFD13 E9:XFD12 A9:C12" name="Editabil"/>
    <protectedRange sqref="D9:D13" name="Editabil_3_4"/>
    <protectedRange sqref="D15:D18" name="Editabil_3_4_1"/>
    <protectedRange sqref="D22:D23" name="Editabil_3_4_2"/>
  </protectedRanges>
  <mergeCells count="64">
    <mergeCell ref="L13:M13"/>
    <mergeCell ref="L9:M9"/>
    <mergeCell ref="L10:M10"/>
    <mergeCell ref="L11:M11"/>
    <mergeCell ref="L12:M12"/>
    <mergeCell ref="L3:M3"/>
    <mergeCell ref="A8:M8"/>
    <mergeCell ref="A6:A7"/>
    <mergeCell ref="B6:B7"/>
    <mergeCell ref="C6:C7"/>
    <mergeCell ref="H17:H18"/>
    <mergeCell ref="H15:H16"/>
    <mergeCell ref="I15:I16"/>
    <mergeCell ref="K1:L1"/>
    <mergeCell ref="D6:D7"/>
    <mergeCell ref="E6:E7"/>
    <mergeCell ref="D1:H1"/>
    <mergeCell ref="D2:H2"/>
    <mergeCell ref="J6:K6"/>
    <mergeCell ref="L6:M7"/>
    <mergeCell ref="F6:I6"/>
    <mergeCell ref="C4:G4"/>
    <mergeCell ref="L4:M4"/>
    <mergeCell ref="B2:C2"/>
    <mergeCell ref="L2:M2"/>
    <mergeCell ref="C3:G3"/>
    <mergeCell ref="E29:F29"/>
    <mergeCell ref="J29:M29"/>
    <mergeCell ref="R29:T29"/>
    <mergeCell ref="A14:M14"/>
    <mergeCell ref="A19:C20"/>
    <mergeCell ref="E19:E20"/>
    <mergeCell ref="J19:J20"/>
    <mergeCell ref="K19:K20"/>
    <mergeCell ref="D15:D16"/>
    <mergeCell ref="D17:D18"/>
    <mergeCell ref="E15:E16"/>
    <mergeCell ref="E17:E18"/>
    <mergeCell ref="F15:F16"/>
    <mergeCell ref="G15:G16"/>
    <mergeCell ref="F17:F18"/>
    <mergeCell ref="G17:G18"/>
    <mergeCell ref="I17:I18"/>
    <mergeCell ref="A52:M52"/>
    <mergeCell ref="E46:G46"/>
    <mergeCell ref="A21:M21"/>
    <mergeCell ref="B25:B27"/>
    <mergeCell ref="D25:M25"/>
    <mergeCell ref="D26:M26"/>
    <mergeCell ref="D27:M27"/>
    <mergeCell ref="L23:M23"/>
    <mergeCell ref="E45:G45"/>
    <mergeCell ref="A51:M51"/>
    <mergeCell ref="B30:C30"/>
    <mergeCell ref="J23:K23"/>
    <mergeCell ref="L22:M22"/>
    <mergeCell ref="D30:I30"/>
    <mergeCell ref="J30:M30"/>
    <mergeCell ref="L15:M16"/>
    <mergeCell ref="K17:K18"/>
    <mergeCell ref="L17:M18"/>
    <mergeCell ref="J17:J18"/>
    <mergeCell ref="J15:J16"/>
    <mergeCell ref="K15:K16"/>
  </mergeCells>
  <conditionalFormatting sqref="D1:D8 D19:D21 D24:D40">
    <cfRule type="cellIs" dxfId="68" priority="81" operator="equal">
      <formula>"DS"</formula>
    </cfRule>
    <cfRule type="cellIs" dxfId="67" priority="85" operator="equal">
      <formula>"DA"</formula>
    </cfRule>
    <cfRule type="cellIs" dxfId="66" priority="94" operator="equal">
      <formula>"DC"</formula>
    </cfRule>
  </conditionalFormatting>
  <conditionalFormatting sqref="D9:D12 D15 D17 D22:D23">
    <cfRule type="cellIs" dxfId="65" priority="11" operator="equal">
      <formula>"C'"</formula>
    </cfRule>
  </conditionalFormatting>
  <conditionalFormatting sqref="D9:D13">
    <cfRule type="cellIs" dxfId="64" priority="1" operator="equal">
      <formula>"S"</formula>
    </cfRule>
    <cfRule type="cellIs" dxfId="63" priority="3" operator="equal">
      <formula>"C"</formula>
    </cfRule>
    <cfRule type="cellIs" dxfId="62" priority="4" operator="equal">
      <formula>"F"</formula>
    </cfRule>
  </conditionalFormatting>
  <conditionalFormatting sqref="D13">
    <cfRule type="cellIs" dxfId="61" priority="2" operator="equal">
      <formula>"D"</formula>
    </cfRule>
    <cfRule type="cellIs" dxfId="60" priority="5" operator="equal">
      <formula>"DI"</formula>
    </cfRule>
    <cfRule type="cellIs" dxfId="59" priority="6" operator="equal">
      <formula>"DM"</formula>
    </cfRule>
    <cfRule type="cellIs" dxfId="58" priority="7" operator="equal">
      <formula>"DJ"</formula>
    </cfRule>
    <cfRule type="cellIs" dxfId="57" priority="8" operator="equal">
      <formula>"SI"</formula>
    </cfRule>
    <cfRule type="cellIs" dxfId="56" priority="9" operator="equal">
      <formula>"SM"</formula>
    </cfRule>
    <cfRule type="cellIs" dxfId="55" priority="10" operator="equal">
      <formula>"SJ"</formula>
    </cfRule>
  </conditionalFormatting>
  <conditionalFormatting sqref="D15 D17 D22:D23">
    <cfRule type="cellIs" dxfId="54" priority="12" operator="equal">
      <formula>"S"</formula>
    </cfRule>
    <cfRule type="cellIs" dxfId="53" priority="13" operator="equal">
      <formula>"C"</formula>
    </cfRule>
    <cfRule type="cellIs" dxfId="52" priority="1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1" fitToWidth="0" orientation="landscape" r:id="rId1"/>
  <rowBreaks count="1" manualBreakCount="1">
    <brk id="3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zoomScale="80" zoomScaleNormal="80" zoomScaleSheetLayoutView="85" workbookViewId="0">
      <selection activeCell="O23" sqref="O23"/>
    </sheetView>
  </sheetViews>
  <sheetFormatPr defaultRowHeight="15" x14ac:dyDescent="0.25"/>
  <cols>
    <col min="1" max="1" width="4.7109375" style="25" customWidth="1"/>
    <col min="2" max="2" width="19.42578125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.42578125" customWidth="1"/>
    <col min="11" max="11" width="10.7109375" customWidth="1"/>
    <col min="12" max="12" width="3.7109375" style="6" customWidth="1"/>
    <col min="13" max="13" width="8.42578125" style="6" customWidth="1"/>
  </cols>
  <sheetData>
    <row r="1" spans="1:20" ht="66.75" customHeight="1" x14ac:dyDescent="0.3">
      <c r="B1" s="3"/>
      <c r="C1" s="4"/>
      <c r="D1" s="197" t="str">
        <f>Sem_I!D1</f>
        <v>Plan de învățământ licență</v>
      </c>
      <c r="E1" s="197"/>
      <c r="F1" s="197"/>
      <c r="G1" s="197"/>
      <c r="H1" s="197"/>
      <c r="I1" s="2"/>
      <c r="J1" s="5"/>
      <c r="K1" s="268"/>
      <c r="L1" s="268"/>
      <c r="P1" s="60"/>
      <c r="Q1" s="60"/>
      <c r="R1" s="60"/>
      <c r="S1" s="60"/>
      <c r="T1" s="60"/>
    </row>
    <row r="2" spans="1:20" ht="15" customHeight="1" x14ac:dyDescent="0.25">
      <c r="B2" s="182"/>
      <c r="C2" s="182"/>
      <c r="D2" s="183" t="str">
        <f>Sem_I!D2</f>
        <v>2025 - 2028</v>
      </c>
      <c r="E2" s="183"/>
      <c r="F2" s="183"/>
      <c r="G2" s="183"/>
      <c r="H2" s="183"/>
      <c r="J2" s="8"/>
      <c r="K2" s="8" t="s">
        <v>0</v>
      </c>
      <c r="L2" s="182" t="s">
        <v>41</v>
      </c>
      <c r="M2" s="182"/>
      <c r="S2" s="13"/>
      <c r="T2" s="13"/>
    </row>
    <row r="3" spans="1:20" x14ac:dyDescent="0.25">
      <c r="B3" s="7" t="s">
        <v>1</v>
      </c>
      <c r="C3" s="182" t="str">
        <f>Sem_I!C3</f>
        <v>Informatică</v>
      </c>
      <c r="D3" s="182"/>
      <c r="E3" s="182"/>
      <c r="F3" s="182"/>
      <c r="G3" s="182"/>
      <c r="J3" s="8"/>
      <c r="K3" s="8" t="s">
        <v>2</v>
      </c>
      <c r="L3" s="182" t="s">
        <v>34</v>
      </c>
      <c r="M3" s="182"/>
      <c r="S3" s="13"/>
      <c r="T3" s="13"/>
    </row>
    <row r="4" spans="1:20" x14ac:dyDescent="0.25">
      <c r="B4" s="7" t="s">
        <v>4</v>
      </c>
      <c r="C4" s="182" t="str">
        <f>Sem_I!C4</f>
        <v>Securitate informatică și știința datelor</v>
      </c>
      <c r="D4" s="182"/>
      <c r="E4" s="182"/>
      <c r="F4" s="182"/>
      <c r="G4" s="182"/>
      <c r="J4" s="8"/>
      <c r="K4" s="8" t="s">
        <v>5</v>
      </c>
      <c r="L4" s="182" t="s">
        <v>3</v>
      </c>
      <c r="M4" s="182"/>
      <c r="S4" s="13"/>
      <c r="T4" s="13"/>
    </row>
    <row r="5" spans="1:20" ht="12" customHeight="1" thickBot="1" x14ac:dyDescent="0.3">
      <c r="B5" s="7"/>
      <c r="C5" s="3"/>
      <c r="D5" s="3"/>
      <c r="E5" s="3"/>
      <c r="F5" s="3"/>
      <c r="G5" s="3"/>
      <c r="J5" s="8"/>
      <c r="K5" s="9"/>
      <c r="L5" s="3"/>
      <c r="P5" s="13"/>
      <c r="Q5" s="13"/>
      <c r="R5" s="13"/>
      <c r="S5" s="13"/>
      <c r="T5" s="13"/>
    </row>
    <row r="6" spans="1:20" s="1" customFormat="1" ht="16.5" customHeight="1" x14ac:dyDescent="0.25">
      <c r="A6" s="286" t="s">
        <v>35</v>
      </c>
      <c r="B6" s="187" t="s">
        <v>7</v>
      </c>
      <c r="C6" s="187" t="s">
        <v>8</v>
      </c>
      <c r="D6" s="187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13"/>
      <c r="Q6" s="13"/>
      <c r="R6" s="13"/>
      <c r="S6" s="13"/>
      <c r="T6" s="13"/>
    </row>
    <row r="7" spans="1:20" ht="30.75" thickBot="1" x14ac:dyDescent="0.3">
      <c r="A7" s="287"/>
      <c r="B7" s="188"/>
      <c r="C7" s="188"/>
      <c r="D7" s="188"/>
      <c r="E7" s="192"/>
      <c r="F7" s="10" t="s">
        <v>14</v>
      </c>
      <c r="G7" s="10" t="s">
        <v>15</v>
      </c>
      <c r="H7" s="10" t="s">
        <v>16</v>
      </c>
      <c r="I7" s="10" t="s">
        <v>17</v>
      </c>
      <c r="J7" s="76" t="s">
        <v>66</v>
      </c>
      <c r="K7" s="76" t="s">
        <v>60</v>
      </c>
      <c r="L7" s="188"/>
      <c r="M7" s="196"/>
      <c r="P7" s="13"/>
      <c r="Q7" s="13"/>
      <c r="R7" s="13"/>
      <c r="S7" s="13"/>
      <c r="T7" s="13"/>
    </row>
    <row r="8" spans="1:20" ht="15.75" thickBot="1" x14ac:dyDescent="0.3">
      <c r="A8" s="272" t="s">
        <v>18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  <c r="P8" s="13"/>
      <c r="Q8" s="13"/>
      <c r="R8" s="13"/>
      <c r="S8" s="13"/>
      <c r="T8" s="13"/>
    </row>
    <row r="9" spans="1:20" x14ac:dyDescent="0.25">
      <c r="A9" s="46">
        <v>1</v>
      </c>
      <c r="B9" s="19"/>
      <c r="C9" s="150" t="s">
        <v>94</v>
      </c>
      <c r="D9" s="94" t="s">
        <v>42</v>
      </c>
      <c r="E9" s="156">
        <v>5</v>
      </c>
      <c r="F9" s="159">
        <v>2</v>
      </c>
      <c r="G9" s="142"/>
      <c r="H9" s="142">
        <v>2</v>
      </c>
      <c r="I9" s="142"/>
      <c r="J9" s="19">
        <f t="shared" ref="J9:J13" si="0">SUM(F9:I9)*14</f>
        <v>56</v>
      </c>
      <c r="K9" s="19">
        <f t="shared" ref="K9:K13" si="1">E9*25-J9</f>
        <v>69</v>
      </c>
      <c r="L9" s="288" t="s">
        <v>20</v>
      </c>
      <c r="M9" s="289"/>
      <c r="P9" s="13"/>
      <c r="Q9" s="13"/>
      <c r="R9" s="13"/>
      <c r="S9" s="13"/>
      <c r="T9" s="13"/>
    </row>
    <row r="10" spans="1:20" ht="15" customHeight="1" x14ac:dyDescent="0.25">
      <c r="A10" s="47">
        <v>2</v>
      </c>
      <c r="B10" s="20"/>
      <c r="C10" s="90" t="s">
        <v>95</v>
      </c>
      <c r="D10" s="93" t="s">
        <v>42</v>
      </c>
      <c r="E10" s="157">
        <v>5</v>
      </c>
      <c r="F10" s="160">
        <v>2</v>
      </c>
      <c r="G10" s="144">
        <v>2</v>
      </c>
      <c r="H10" s="144"/>
      <c r="I10" s="144"/>
      <c r="J10" s="20">
        <f t="shared" si="0"/>
        <v>56</v>
      </c>
      <c r="K10" s="20">
        <f t="shared" si="1"/>
        <v>69</v>
      </c>
      <c r="L10" s="276" t="s">
        <v>19</v>
      </c>
      <c r="M10" s="277"/>
      <c r="P10" s="13"/>
      <c r="Q10" s="13"/>
      <c r="R10" s="13"/>
      <c r="S10" s="13"/>
      <c r="T10" s="13"/>
    </row>
    <row r="11" spans="1:20" ht="15" customHeight="1" x14ac:dyDescent="0.25">
      <c r="A11" s="47">
        <v>3</v>
      </c>
      <c r="B11" s="20"/>
      <c r="C11" s="151" t="s">
        <v>96</v>
      </c>
      <c r="D11" s="93" t="s">
        <v>42</v>
      </c>
      <c r="E11" s="157">
        <v>5</v>
      </c>
      <c r="F11" s="160">
        <v>2</v>
      </c>
      <c r="G11" s="144">
        <v>2</v>
      </c>
      <c r="H11" s="144"/>
      <c r="I11" s="144"/>
      <c r="J11" s="20">
        <f t="shared" si="0"/>
        <v>56</v>
      </c>
      <c r="K11" s="20">
        <f t="shared" si="1"/>
        <v>69</v>
      </c>
      <c r="L11" s="276" t="s">
        <v>19</v>
      </c>
      <c r="M11" s="277"/>
      <c r="P11" s="13"/>
      <c r="Q11" s="13"/>
      <c r="R11" s="13"/>
      <c r="S11" s="13"/>
      <c r="T11" s="13"/>
    </row>
    <row r="12" spans="1:20" x14ac:dyDescent="0.25">
      <c r="A12" s="47">
        <v>4</v>
      </c>
      <c r="B12" s="20"/>
      <c r="C12" s="152" t="s">
        <v>97</v>
      </c>
      <c r="D12" s="93" t="s">
        <v>42</v>
      </c>
      <c r="E12" s="157">
        <v>5</v>
      </c>
      <c r="F12" s="160">
        <v>2</v>
      </c>
      <c r="G12" s="144"/>
      <c r="H12" s="144">
        <v>2</v>
      </c>
      <c r="I12" s="144"/>
      <c r="J12" s="20">
        <f t="shared" si="0"/>
        <v>56</v>
      </c>
      <c r="K12" s="20">
        <f t="shared" si="1"/>
        <v>69</v>
      </c>
      <c r="L12" s="276" t="s">
        <v>19</v>
      </c>
      <c r="M12" s="277"/>
      <c r="P12" s="13"/>
      <c r="Q12" s="13"/>
      <c r="R12" s="13"/>
      <c r="S12" s="13"/>
      <c r="T12" s="13"/>
    </row>
    <row r="13" spans="1:20" ht="15" customHeight="1" thickBot="1" x14ac:dyDescent="0.3">
      <c r="A13" s="47">
        <v>5</v>
      </c>
      <c r="B13" s="20"/>
      <c r="C13" s="153" t="s">
        <v>98</v>
      </c>
      <c r="D13" s="93" t="s">
        <v>42</v>
      </c>
      <c r="E13" s="158">
        <v>5</v>
      </c>
      <c r="F13" s="161">
        <v>2</v>
      </c>
      <c r="G13" s="146"/>
      <c r="H13" s="146">
        <v>2</v>
      </c>
      <c r="I13" s="146"/>
      <c r="J13" s="20">
        <f t="shared" si="0"/>
        <v>56</v>
      </c>
      <c r="K13" s="20">
        <f t="shared" si="1"/>
        <v>69</v>
      </c>
      <c r="L13" s="278" t="s">
        <v>19</v>
      </c>
      <c r="M13" s="279"/>
      <c r="P13" s="13"/>
      <c r="Q13" s="13"/>
      <c r="R13" s="13"/>
      <c r="S13" s="13"/>
      <c r="T13" s="13"/>
    </row>
    <row r="14" spans="1:20" ht="15" customHeight="1" thickBot="1" x14ac:dyDescent="0.3">
      <c r="A14" s="212" t="s">
        <v>21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5"/>
      <c r="P14" s="13"/>
      <c r="Q14" s="13"/>
      <c r="R14" s="13"/>
      <c r="S14" s="13"/>
      <c r="T14" s="13"/>
    </row>
    <row r="15" spans="1:20" ht="15" customHeight="1" x14ac:dyDescent="0.25">
      <c r="A15" s="46">
        <v>6</v>
      </c>
      <c r="B15" s="44"/>
      <c r="C15" s="150" t="s">
        <v>99</v>
      </c>
      <c r="D15" s="260" t="s">
        <v>15</v>
      </c>
      <c r="E15" s="262">
        <v>5</v>
      </c>
      <c r="F15" s="265">
        <v>2</v>
      </c>
      <c r="G15" s="248"/>
      <c r="H15" s="248">
        <v>2</v>
      </c>
      <c r="I15" s="248"/>
      <c r="J15" s="248">
        <f>SUM(F15:I17)*14</f>
        <v>56</v>
      </c>
      <c r="K15" s="248">
        <f>25*E15-J15</f>
        <v>69</v>
      </c>
      <c r="L15" s="244" t="s">
        <v>20</v>
      </c>
      <c r="M15" s="245"/>
      <c r="P15" s="13"/>
      <c r="Q15" s="13"/>
      <c r="R15" s="13"/>
      <c r="S15" s="13"/>
      <c r="T15" s="13"/>
    </row>
    <row r="16" spans="1:20" ht="15" customHeight="1" x14ac:dyDescent="0.25">
      <c r="A16" s="73">
        <v>7</v>
      </c>
      <c r="B16" s="80"/>
      <c r="C16" s="154" t="s">
        <v>100</v>
      </c>
      <c r="D16" s="261"/>
      <c r="E16" s="264"/>
      <c r="F16" s="267"/>
      <c r="G16" s="249"/>
      <c r="H16" s="249"/>
      <c r="I16" s="249"/>
      <c r="J16" s="249"/>
      <c r="K16" s="249"/>
      <c r="L16" s="250"/>
      <c r="M16" s="251"/>
      <c r="P16" s="13"/>
      <c r="Q16" s="13"/>
      <c r="R16" s="13"/>
      <c r="S16" s="13"/>
      <c r="T16" s="13"/>
    </row>
    <row r="17" spans="1:20" ht="15" customHeight="1" thickBot="1" x14ac:dyDescent="0.3">
      <c r="A17" s="48">
        <v>8</v>
      </c>
      <c r="B17" s="45"/>
      <c r="C17" s="155" t="s">
        <v>101</v>
      </c>
      <c r="D17" s="285"/>
      <c r="E17" s="263"/>
      <c r="F17" s="266"/>
      <c r="G17" s="252"/>
      <c r="H17" s="252"/>
      <c r="I17" s="252"/>
      <c r="J17" s="252"/>
      <c r="K17" s="252"/>
      <c r="L17" s="246"/>
      <c r="M17" s="247"/>
      <c r="P17" s="13"/>
      <c r="Q17" s="13"/>
      <c r="R17" s="13"/>
      <c r="S17" s="13"/>
      <c r="T17" s="13"/>
    </row>
    <row r="18" spans="1:20" ht="15" customHeight="1" x14ac:dyDescent="0.25">
      <c r="A18" s="85"/>
      <c r="B18" s="99"/>
      <c r="C18" s="86"/>
      <c r="D18" s="260" t="s">
        <v>14</v>
      </c>
      <c r="E18" s="262"/>
      <c r="F18" s="265"/>
      <c r="G18" s="248"/>
      <c r="H18" s="248"/>
      <c r="I18" s="248"/>
      <c r="J18" s="248">
        <f>SUM(F18:I19)*14</f>
        <v>0</v>
      </c>
      <c r="K18" s="248">
        <f>25*E18-J18</f>
        <v>0</v>
      </c>
      <c r="L18" s="244"/>
      <c r="M18" s="245"/>
      <c r="P18" s="13"/>
      <c r="Q18" s="13"/>
      <c r="R18" s="13"/>
      <c r="S18" s="13"/>
      <c r="T18" s="13"/>
    </row>
    <row r="19" spans="1:20" ht="15" customHeight="1" thickBot="1" x14ac:dyDescent="0.3">
      <c r="A19" s="48"/>
      <c r="B19" s="45"/>
      <c r="C19" s="54"/>
      <c r="D19" s="285"/>
      <c r="E19" s="263"/>
      <c r="F19" s="266"/>
      <c r="G19" s="252"/>
      <c r="H19" s="252"/>
      <c r="I19" s="252"/>
      <c r="J19" s="252"/>
      <c r="K19" s="252"/>
      <c r="L19" s="246"/>
      <c r="M19" s="247"/>
      <c r="P19" s="13"/>
      <c r="Q19" s="13"/>
      <c r="R19" s="13"/>
      <c r="S19" s="13"/>
      <c r="T19" s="13"/>
    </row>
    <row r="20" spans="1:20" ht="15" customHeight="1" x14ac:dyDescent="0.25">
      <c r="A20" s="283" t="s">
        <v>22</v>
      </c>
      <c r="B20" s="210"/>
      <c r="C20" s="230"/>
      <c r="D20" s="68" t="s">
        <v>23</v>
      </c>
      <c r="E20" s="240">
        <f t="shared" ref="E20:J20" si="2">SUM(E9:E19)</f>
        <v>30</v>
      </c>
      <c r="F20" s="61">
        <f t="shared" si="2"/>
        <v>12</v>
      </c>
      <c r="G20" s="62">
        <f t="shared" si="2"/>
        <v>4</v>
      </c>
      <c r="H20" s="62">
        <f t="shared" si="2"/>
        <v>8</v>
      </c>
      <c r="I20" s="62">
        <f t="shared" si="2"/>
        <v>0</v>
      </c>
      <c r="J20" s="210">
        <f t="shared" si="2"/>
        <v>336</v>
      </c>
      <c r="K20" s="210">
        <f>SUM(K9:K19)</f>
        <v>414</v>
      </c>
      <c r="L20" s="66" t="s">
        <v>24</v>
      </c>
      <c r="M20" s="67" t="s">
        <v>43</v>
      </c>
      <c r="P20" s="13"/>
      <c r="Q20" s="13"/>
      <c r="R20" s="13"/>
      <c r="S20" s="13"/>
      <c r="T20" s="13"/>
    </row>
    <row r="21" spans="1:20" ht="15" customHeight="1" thickBot="1" x14ac:dyDescent="0.3">
      <c r="A21" s="284"/>
      <c r="B21" s="211"/>
      <c r="C21" s="235"/>
      <c r="D21" s="69" t="s">
        <v>25</v>
      </c>
      <c r="E21" s="241"/>
      <c r="F21" s="63">
        <f>COUNT(F9:F19)</f>
        <v>6</v>
      </c>
      <c r="G21" s="16">
        <f>COUNT(G9:G19)</f>
        <v>2</v>
      </c>
      <c r="H21" s="16">
        <f>COUNT(H9:H19)</f>
        <v>4</v>
      </c>
      <c r="I21" s="16">
        <f>COUNT(I9:I19)</f>
        <v>0</v>
      </c>
      <c r="J21" s="211"/>
      <c r="K21" s="211"/>
      <c r="L21" s="17">
        <f>COUNTIF(L9:M19,"=E")</f>
        <v>4</v>
      </c>
      <c r="M21" s="18">
        <f>COUNTIF(L9:M19,"=V")+COUNTIF(L9:M19,"=C")</f>
        <v>2</v>
      </c>
      <c r="P21" s="13"/>
      <c r="Q21" s="13"/>
      <c r="R21" s="13"/>
      <c r="S21" s="13"/>
      <c r="T21" s="13"/>
    </row>
    <row r="22" spans="1:20" ht="15" customHeight="1" x14ac:dyDescent="0.25">
      <c r="A22" s="280" t="s">
        <v>38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2"/>
      <c r="P22" s="13"/>
      <c r="Q22" s="12"/>
      <c r="R22" s="13"/>
      <c r="S22" s="13"/>
      <c r="T22" s="13"/>
    </row>
    <row r="23" spans="1:20" ht="42.75" customHeight="1" x14ac:dyDescent="0.25">
      <c r="A23" s="47">
        <v>9</v>
      </c>
      <c r="B23" s="20"/>
      <c r="C23" s="53" t="s">
        <v>50</v>
      </c>
      <c r="D23" s="93" t="s">
        <v>14</v>
      </c>
      <c r="E23" s="82">
        <v>5</v>
      </c>
      <c r="F23" s="23">
        <v>2</v>
      </c>
      <c r="G23" s="20">
        <v>2</v>
      </c>
      <c r="H23" s="20"/>
      <c r="I23" s="20"/>
      <c r="J23" s="20">
        <f>SUM(F23:I23)*14</f>
        <v>56</v>
      </c>
      <c r="K23" s="20">
        <f>E23*25-J23</f>
        <v>69</v>
      </c>
      <c r="L23" s="207" t="s">
        <v>19</v>
      </c>
      <c r="M23" s="208"/>
      <c r="P23" s="13"/>
      <c r="Q23" s="12"/>
      <c r="R23" s="26"/>
      <c r="S23" s="26"/>
      <c r="T23" s="26"/>
    </row>
    <row r="24" spans="1:20" ht="15" customHeight="1" thickBot="1" x14ac:dyDescent="0.3">
      <c r="A24" s="48">
        <v>10</v>
      </c>
      <c r="B24" s="17"/>
      <c r="C24" s="54" t="s">
        <v>49</v>
      </c>
      <c r="D24" s="97" t="s">
        <v>61</v>
      </c>
      <c r="E24" s="81">
        <v>3</v>
      </c>
      <c r="F24" s="92"/>
      <c r="G24" s="45"/>
      <c r="H24" s="45"/>
      <c r="I24" s="45"/>
      <c r="J24" s="202" t="s">
        <v>68</v>
      </c>
      <c r="K24" s="243"/>
      <c r="L24" s="254" t="s">
        <v>20</v>
      </c>
      <c r="M24" s="255"/>
      <c r="P24" s="13"/>
      <c r="Q24" s="12"/>
      <c r="R24" s="13"/>
      <c r="S24" s="13"/>
      <c r="T24" s="13"/>
    </row>
    <row r="25" spans="1:20" ht="18" customHeight="1" thickBot="1" x14ac:dyDescent="0.3">
      <c r="B25" s="3"/>
      <c r="C25" s="3"/>
      <c r="D25" s="1"/>
      <c r="E25" s="3"/>
      <c r="F25" s="3"/>
      <c r="G25" s="3"/>
      <c r="H25" s="1"/>
      <c r="I25" s="1"/>
      <c r="J25" s="3"/>
      <c r="K25" s="3"/>
      <c r="L25" s="222"/>
      <c r="M25" s="222"/>
      <c r="P25" s="13"/>
      <c r="Q25" s="13"/>
      <c r="R25" s="13"/>
      <c r="S25" s="13"/>
      <c r="T25" s="13"/>
    </row>
    <row r="26" spans="1:20" ht="15" customHeight="1" x14ac:dyDescent="0.25">
      <c r="B26" s="226" t="s">
        <v>26</v>
      </c>
      <c r="C26" s="38" t="str">
        <f>Sem_I!C25</f>
        <v>Discipline Obligatorii:</v>
      </c>
      <c r="D26" s="229">
        <f>SUM(F9:I13)</f>
        <v>20</v>
      </c>
      <c r="E26" s="210"/>
      <c r="F26" s="210"/>
      <c r="G26" s="210"/>
      <c r="H26" s="210"/>
      <c r="I26" s="210"/>
      <c r="J26" s="210"/>
      <c r="K26" s="210"/>
      <c r="L26" s="210"/>
      <c r="M26" s="230"/>
      <c r="P26" s="13"/>
      <c r="Q26" s="13"/>
      <c r="R26" s="13"/>
      <c r="S26" s="13"/>
      <c r="T26" s="13"/>
    </row>
    <row r="27" spans="1:20" ht="15" customHeight="1" x14ac:dyDescent="0.25">
      <c r="B27" s="227"/>
      <c r="C27" s="39" t="str">
        <f>Sem_I!C26</f>
        <v>Discipline Opționale:</v>
      </c>
      <c r="D27" s="231">
        <f>SUM(F15:I19)</f>
        <v>4</v>
      </c>
      <c r="E27" s="232"/>
      <c r="F27" s="232"/>
      <c r="G27" s="232"/>
      <c r="H27" s="232"/>
      <c r="I27" s="232"/>
      <c r="J27" s="232"/>
      <c r="K27" s="232"/>
      <c r="L27" s="232"/>
      <c r="M27" s="233"/>
      <c r="P27" s="13"/>
      <c r="Q27" s="13"/>
      <c r="R27" s="13"/>
      <c r="S27" s="13"/>
      <c r="T27" s="13"/>
    </row>
    <row r="28" spans="1:20" ht="15.75" thickBot="1" x14ac:dyDescent="0.3">
      <c r="B28" s="228"/>
      <c r="C28" s="40" t="str">
        <f>Sem_I!C27</f>
        <v>Discipline Facultative:</v>
      </c>
      <c r="D28" s="234">
        <f>SUM(F23:I24)</f>
        <v>4</v>
      </c>
      <c r="E28" s="211"/>
      <c r="F28" s="211"/>
      <c r="G28" s="211"/>
      <c r="H28" s="211"/>
      <c r="I28" s="211"/>
      <c r="J28" s="211"/>
      <c r="K28" s="211"/>
      <c r="L28" s="211"/>
      <c r="M28" s="235"/>
      <c r="P28" s="13"/>
      <c r="Q28" s="13"/>
      <c r="R28" s="13"/>
      <c r="S28" s="13"/>
      <c r="T28" s="13"/>
    </row>
    <row r="29" spans="1:20" x14ac:dyDescent="0.25"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13"/>
      <c r="Q29" s="13"/>
      <c r="R29" s="13"/>
      <c r="S29" s="13"/>
      <c r="T29" s="13"/>
    </row>
    <row r="30" spans="1:20" x14ac:dyDescent="0.25">
      <c r="B30" s="4" t="s">
        <v>30</v>
      </c>
      <c r="C30" s="9"/>
      <c r="D30" s="1"/>
      <c r="E30" s="183" t="s">
        <v>31</v>
      </c>
      <c r="F30" s="183"/>
      <c r="G30" s="4"/>
      <c r="H30" s="1"/>
      <c r="I30" s="1"/>
      <c r="J30" s="209" t="s">
        <v>32</v>
      </c>
      <c r="K30" s="209"/>
      <c r="L30" s="209"/>
      <c r="M30" s="209"/>
      <c r="P30" s="13"/>
      <c r="Q30" s="13"/>
      <c r="R30" s="13"/>
      <c r="S30" s="13"/>
      <c r="T30" s="13"/>
    </row>
    <row r="31" spans="1:20" ht="60" customHeight="1" x14ac:dyDescent="0.25">
      <c r="B31" s="223" t="str">
        <f>Sem_I!B30</f>
        <v>Mihnea - Cosmin COSTOIU</v>
      </c>
      <c r="C31" s="223"/>
      <c r="D31" s="216" t="str">
        <f>Sem_I!D30</f>
        <v>Alina Claudia  PETRESCU NIȚĂ</v>
      </c>
      <c r="E31" s="216"/>
      <c r="F31" s="216"/>
      <c r="G31" s="216"/>
      <c r="H31" s="216"/>
      <c r="I31" s="216"/>
      <c r="J31" s="242" t="str">
        <f>Sem_I!J30</f>
        <v>Prenume NUME</v>
      </c>
      <c r="K31" s="242"/>
      <c r="L31" s="242"/>
      <c r="M31" s="242"/>
      <c r="P31" s="13"/>
      <c r="Q31" s="13"/>
      <c r="R31" s="13"/>
      <c r="S31" s="13"/>
      <c r="T31" s="13"/>
    </row>
    <row r="32" spans="1:20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3"/>
      <c r="Q32" s="13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3"/>
      <c r="Q33" s="13"/>
      <c r="R33" s="13"/>
      <c r="S33" s="13"/>
      <c r="T33" s="13"/>
    </row>
    <row r="34" spans="2:20" ht="15" customHeight="1" x14ac:dyDescent="0.25">
      <c r="B34" s="1"/>
      <c r="C34" s="1"/>
      <c r="H34" s="4"/>
      <c r="I34" s="4"/>
      <c r="J34" s="1"/>
      <c r="K34" s="1"/>
      <c r="L34" s="1"/>
    </row>
    <row r="35" spans="2:20" x14ac:dyDescent="0.25">
      <c r="B35" s="1"/>
      <c r="C35" s="1"/>
      <c r="D35" s="1"/>
      <c r="E35" s="4"/>
      <c r="F35" s="4"/>
      <c r="G35" s="4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53" spans="1:13" x14ac:dyDescent="0.25">
      <c r="A53" s="256" t="s">
        <v>37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</row>
    <row r="54" spans="1:13" ht="15" customHeight="1" x14ac:dyDescent="0.25">
      <c r="A54" s="253" t="s">
        <v>36</v>
      </c>
      <c r="B54" s="253"/>
      <c r="C54" s="253"/>
      <c r="D54" s="253"/>
      <c r="E54" s="253"/>
      <c r="F54" s="253"/>
      <c r="G54" s="253"/>
      <c r="H54" s="253"/>
      <c r="I54" s="253"/>
      <c r="J54" s="253"/>
      <c r="K54" s="253"/>
      <c r="L54" s="253"/>
      <c r="M54" s="253"/>
    </row>
  </sheetData>
  <sheetProtection algorithmName="SHA-512" hashValue="A2QZjMMSFd5+9BzJqjhxQMG0WxOiaiJm9j1qK5j+FFsGXHN31VzxLHeVE2DNpKLeQpL5fO66bqR1v9sCsHKm1w==" saltValue="65UA0nQZMHn24T0XIN3ZVg==" spinCount="100000" sheet="1" formatCells="0" formatRows="0" insertRows="0" insertHyperlinks="0" deleteRows="0" sort="0" autoFilter="0" pivotTables="0"/>
  <protectedRanges>
    <protectedRange sqref="L2 A23:B24 K13:XFD13 N14:XFD14 K15:XFD16 E15:I19 J15:J18 A15:C19 L17:XFD19 K17:K18 E9:J13 A9:C13 K9:XFD12" name="Editabil"/>
    <protectedRange sqref="D9:D13" name="Editabil_3_4"/>
    <protectedRange sqref="D15:D19" name="Editabil_3_4_1"/>
    <protectedRange sqref="D23:D24" name="Editabil_3_4_2"/>
  </protectedRanges>
  <mergeCells count="62">
    <mergeCell ref="C6:C7"/>
    <mergeCell ref="D6:D7"/>
    <mergeCell ref="E6:E7"/>
    <mergeCell ref="J6:K6"/>
    <mergeCell ref="L6:M7"/>
    <mergeCell ref="F6:I6"/>
    <mergeCell ref="D18:D19"/>
    <mergeCell ref="E18:E19"/>
    <mergeCell ref="F18:F19"/>
    <mergeCell ref="K1:L1"/>
    <mergeCell ref="B2:C2"/>
    <mergeCell ref="L2:M2"/>
    <mergeCell ref="C3:G3"/>
    <mergeCell ref="L3:M3"/>
    <mergeCell ref="D1:H1"/>
    <mergeCell ref="D2:H2"/>
    <mergeCell ref="A8:M8"/>
    <mergeCell ref="A6:A7"/>
    <mergeCell ref="L9:M9"/>
    <mergeCell ref="C4:G4"/>
    <mergeCell ref="L4:M4"/>
    <mergeCell ref="B6:B7"/>
    <mergeCell ref="E20:E21"/>
    <mergeCell ref="L15:M17"/>
    <mergeCell ref="K15:K17"/>
    <mergeCell ref="H18:H19"/>
    <mergeCell ref="I15:I17"/>
    <mergeCell ref="J15:J17"/>
    <mergeCell ref="E15:E17"/>
    <mergeCell ref="F15:F17"/>
    <mergeCell ref="L10:M10"/>
    <mergeCell ref="L11:M11"/>
    <mergeCell ref="L12:M12"/>
    <mergeCell ref="L13:M13"/>
    <mergeCell ref="J30:M30"/>
    <mergeCell ref="J24:K24"/>
    <mergeCell ref="A22:M22"/>
    <mergeCell ref="K18:K19"/>
    <mergeCell ref="L23:M23"/>
    <mergeCell ref="A20:C21"/>
    <mergeCell ref="J20:J21"/>
    <mergeCell ref="K20:K21"/>
    <mergeCell ref="J18:J19"/>
    <mergeCell ref="I18:I19"/>
    <mergeCell ref="A14:M14"/>
    <mergeCell ref="L18:M19"/>
    <mergeCell ref="A53:M53"/>
    <mergeCell ref="G15:G17"/>
    <mergeCell ref="H15:H17"/>
    <mergeCell ref="G18:G19"/>
    <mergeCell ref="A54:M54"/>
    <mergeCell ref="E30:F30"/>
    <mergeCell ref="L24:M24"/>
    <mergeCell ref="L25:M25"/>
    <mergeCell ref="B26:B28"/>
    <mergeCell ref="D26:M26"/>
    <mergeCell ref="D27:M27"/>
    <mergeCell ref="D28:M28"/>
    <mergeCell ref="B31:C31"/>
    <mergeCell ref="D31:I31"/>
    <mergeCell ref="J31:M31"/>
    <mergeCell ref="D15:D17"/>
  </mergeCells>
  <conditionalFormatting sqref="D1:D8 D20:D22 D25:D34">
    <cfRule type="cellIs" dxfId="51" priority="71" operator="equal">
      <formula>"DS"</formula>
    </cfRule>
  </conditionalFormatting>
  <conditionalFormatting sqref="D1:D8">
    <cfRule type="cellIs" dxfId="50" priority="66" operator="equal">
      <formula>"DA"</formula>
    </cfRule>
    <cfRule type="cellIs" dxfId="49" priority="67" operator="equal">
      <formula>"DC"</formula>
    </cfRule>
  </conditionalFormatting>
  <conditionalFormatting sqref="D9:D13 D15:D16 D18 D23:D24">
    <cfRule type="cellIs" dxfId="48" priority="1" operator="equal">
      <formula>"C'"</formula>
    </cfRule>
    <cfRule type="cellIs" dxfId="47" priority="2" operator="equal">
      <formula>"S"</formula>
    </cfRule>
    <cfRule type="cellIs" dxfId="46" priority="3" operator="equal">
      <formula>"C"</formula>
    </cfRule>
    <cfRule type="cellIs" dxfId="45" priority="4" operator="equal">
      <formula>"F"</formula>
    </cfRule>
  </conditionalFormatting>
  <conditionalFormatting sqref="D20:D22 D25:D34">
    <cfRule type="cellIs" dxfId="44" priority="75" operator="equal">
      <formula>"DA"</formula>
    </cfRule>
    <cfRule type="cellIs" dxfId="43" priority="77" operator="equal">
      <formula>"DC"</formula>
    </cfRule>
  </conditionalFormatting>
  <printOptions horizontalCentered="1" verticalCentered="1"/>
  <pageMargins left="0.15748031496062992" right="0.23622047244094491" top="0.55118110236220474" bottom="0.15748031496062992" header="0.31496062992125984" footer="0.15748031496062992"/>
  <pageSetup paperSize="9" scale="81" orientation="landscape" horizontalDpi="300" verticalDpi="300" r:id="rId1"/>
  <rowBreaks count="1" manualBreakCount="1">
    <brk id="33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zoomScale="80" zoomScaleNormal="80" zoomScaleSheetLayoutView="100" workbookViewId="0">
      <selection activeCell="S18" sqref="S18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28515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197" t="str">
        <f>Sem_I!D1</f>
        <v>Plan de învățământ licență</v>
      </c>
      <c r="E1" s="197"/>
      <c r="F1" s="197"/>
      <c r="G1" s="197"/>
      <c r="H1" s="197"/>
      <c r="I1" s="2"/>
      <c r="J1" s="5"/>
      <c r="K1" s="268"/>
      <c r="L1" s="268"/>
      <c r="P1" s="55"/>
      <c r="Q1" s="55"/>
      <c r="R1" s="55"/>
      <c r="S1" s="55"/>
      <c r="T1" s="55"/>
    </row>
    <row r="2" spans="1:20" ht="15" customHeight="1" x14ac:dyDescent="0.25">
      <c r="B2" s="182"/>
      <c r="C2" s="182"/>
      <c r="D2" s="183" t="str">
        <f>Sem_I!D2</f>
        <v>2025 - 2028</v>
      </c>
      <c r="E2" s="183"/>
      <c r="F2" s="183"/>
      <c r="G2" s="183"/>
      <c r="H2" s="183"/>
      <c r="J2" s="8"/>
      <c r="K2" s="8" t="s">
        <v>0</v>
      </c>
      <c r="L2" s="182" t="str">
        <f>Sem_III!L2</f>
        <v>2026 - 2027</v>
      </c>
      <c r="M2" s="182"/>
      <c r="T2" s="56"/>
    </row>
    <row r="3" spans="1:20" x14ac:dyDescent="0.25">
      <c r="B3" s="7" t="s">
        <v>1</v>
      </c>
      <c r="C3" s="182" t="str">
        <f>Sem_I!C3</f>
        <v>Informatică</v>
      </c>
      <c r="D3" s="182"/>
      <c r="E3" s="182"/>
      <c r="F3" s="182"/>
      <c r="G3" s="182"/>
      <c r="J3" s="8"/>
      <c r="K3" s="8" t="s">
        <v>2</v>
      </c>
      <c r="L3" s="182" t="str">
        <f>Sem_III!L3</f>
        <v>II</v>
      </c>
      <c r="M3" s="182"/>
      <c r="T3" s="56"/>
    </row>
    <row r="4" spans="1:20" x14ac:dyDescent="0.25">
      <c r="B4" s="7" t="s">
        <v>4</v>
      </c>
      <c r="C4" s="182" t="str">
        <f>Sem_I!C4</f>
        <v>Securitate informatică și știința datelor</v>
      </c>
      <c r="D4" s="182"/>
      <c r="E4" s="182"/>
      <c r="F4" s="182"/>
      <c r="G4" s="182"/>
      <c r="J4" s="8"/>
      <c r="K4" s="8" t="s">
        <v>5</v>
      </c>
      <c r="L4" s="182" t="s">
        <v>34</v>
      </c>
      <c r="M4" s="182"/>
      <c r="T4" s="56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6"/>
      <c r="Q5" s="56"/>
      <c r="R5" s="56"/>
      <c r="S5" s="56"/>
      <c r="T5" s="56"/>
    </row>
    <row r="6" spans="1:20" s="1" customFormat="1" ht="20.100000000000001" customHeight="1" x14ac:dyDescent="0.25">
      <c r="A6" s="193" t="s">
        <v>6</v>
      </c>
      <c r="B6" s="187" t="s">
        <v>7</v>
      </c>
      <c r="C6" s="187" t="s">
        <v>8</v>
      </c>
      <c r="D6" s="187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56"/>
      <c r="Q6" s="56"/>
      <c r="R6" s="56"/>
      <c r="S6" s="56"/>
      <c r="T6" s="56"/>
    </row>
    <row r="7" spans="1:20" ht="30.75" thickBot="1" x14ac:dyDescent="0.3">
      <c r="A7" s="194"/>
      <c r="B7" s="188"/>
      <c r="C7" s="188"/>
      <c r="D7" s="188"/>
      <c r="E7" s="192"/>
      <c r="F7" s="10" t="s">
        <v>14</v>
      </c>
      <c r="G7" s="10" t="s">
        <v>15</v>
      </c>
      <c r="H7" s="10" t="s">
        <v>16</v>
      </c>
      <c r="I7" s="10" t="s">
        <v>17</v>
      </c>
      <c r="J7" s="76" t="s">
        <v>66</v>
      </c>
      <c r="K7" s="76" t="s">
        <v>60</v>
      </c>
      <c r="L7" s="188"/>
      <c r="M7" s="196"/>
      <c r="P7" s="56"/>
      <c r="Q7" s="56"/>
      <c r="R7" s="56"/>
      <c r="S7" s="56"/>
      <c r="T7" s="56"/>
    </row>
    <row r="8" spans="1:20" ht="15.75" thickBot="1" x14ac:dyDescent="0.3">
      <c r="A8" s="184" t="s">
        <v>18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  <c r="P8" s="56"/>
      <c r="Q8" s="56"/>
      <c r="R8" s="56"/>
      <c r="S8" s="56"/>
      <c r="T8" s="56"/>
    </row>
    <row r="9" spans="1:20" ht="15" customHeight="1" x14ac:dyDescent="0.25">
      <c r="A9" s="43">
        <v>1</v>
      </c>
      <c r="B9" s="19"/>
      <c r="C9" s="165" t="s">
        <v>102</v>
      </c>
      <c r="D9" s="94" t="s">
        <v>42</v>
      </c>
      <c r="E9" s="83">
        <v>6</v>
      </c>
      <c r="F9" s="159">
        <v>2</v>
      </c>
      <c r="G9" s="142"/>
      <c r="H9" s="142">
        <v>2</v>
      </c>
      <c r="I9" s="142"/>
      <c r="J9" s="19">
        <f t="shared" ref="J9:J12" si="0">SUM(F9:I9)*14</f>
        <v>56</v>
      </c>
      <c r="K9" s="19">
        <f t="shared" ref="K9:K12" si="1">E9*25-J9</f>
        <v>94</v>
      </c>
      <c r="L9" s="198" t="s">
        <v>20</v>
      </c>
      <c r="M9" s="199"/>
      <c r="P9" s="56"/>
      <c r="Q9" s="56"/>
      <c r="R9" s="56"/>
      <c r="S9" s="56"/>
      <c r="T9" s="56"/>
    </row>
    <row r="10" spans="1:20" ht="15" customHeight="1" x14ac:dyDescent="0.25">
      <c r="A10" s="41">
        <v>2</v>
      </c>
      <c r="B10" s="20"/>
      <c r="C10" s="90" t="s">
        <v>103</v>
      </c>
      <c r="D10" s="93" t="s">
        <v>15</v>
      </c>
      <c r="E10" s="82">
        <v>6</v>
      </c>
      <c r="F10" s="160">
        <v>2</v>
      </c>
      <c r="G10" s="144">
        <v>1</v>
      </c>
      <c r="H10" s="144">
        <v>1</v>
      </c>
      <c r="I10" s="144"/>
      <c r="J10" s="20">
        <f t="shared" si="0"/>
        <v>56</v>
      </c>
      <c r="K10" s="20">
        <f t="shared" si="1"/>
        <v>94</v>
      </c>
      <c r="L10" s="207" t="s">
        <v>19</v>
      </c>
      <c r="M10" s="208"/>
      <c r="P10" s="56"/>
      <c r="Q10" s="56"/>
      <c r="R10" s="56"/>
      <c r="S10" s="56"/>
      <c r="T10" s="56"/>
    </row>
    <row r="11" spans="1:20" ht="15" customHeight="1" x14ac:dyDescent="0.25">
      <c r="A11" s="41">
        <v>3</v>
      </c>
      <c r="B11" s="20"/>
      <c r="C11" s="152" t="s">
        <v>104</v>
      </c>
      <c r="D11" s="93" t="s">
        <v>15</v>
      </c>
      <c r="E11" s="82">
        <v>6</v>
      </c>
      <c r="F11" s="160">
        <v>2</v>
      </c>
      <c r="G11" s="144"/>
      <c r="H11" s="144">
        <v>2</v>
      </c>
      <c r="I11" s="144"/>
      <c r="J11" s="20">
        <f t="shared" si="0"/>
        <v>56</v>
      </c>
      <c r="K11" s="20">
        <f t="shared" si="1"/>
        <v>94</v>
      </c>
      <c r="L11" s="207" t="s">
        <v>19</v>
      </c>
      <c r="M11" s="208"/>
      <c r="P11" s="56"/>
      <c r="Q11" s="56"/>
      <c r="R11" s="56"/>
      <c r="S11" s="56"/>
      <c r="T11" s="56"/>
    </row>
    <row r="12" spans="1:20" ht="15" customHeight="1" thickBot="1" x14ac:dyDescent="0.3">
      <c r="A12" s="59">
        <v>4</v>
      </c>
      <c r="B12" s="79"/>
      <c r="C12" s="166" t="s">
        <v>125</v>
      </c>
      <c r="D12" s="133" t="s">
        <v>15</v>
      </c>
      <c r="E12" s="84">
        <v>2</v>
      </c>
      <c r="F12" s="41">
        <v>1</v>
      </c>
      <c r="G12" s="88"/>
      <c r="H12" s="88"/>
      <c r="I12" s="88"/>
      <c r="J12" s="79">
        <f t="shared" si="0"/>
        <v>14</v>
      </c>
      <c r="K12" s="79">
        <f t="shared" si="1"/>
        <v>36</v>
      </c>
      <c r="L12" s="290" t="s">
        <v>20</v>
      </c>
      <c r="M12" s="291"/>
      <c r="P12" s="13"/>
      <c r="Q12" s="13"/>
      <c r="R12" s="13"/>
      <c r="S12" s="13"/>
      <c r="T12" s="13"/>
    </row>
    <row r="13" spans="1:20" s="105" customFormat="1" ht="15.75" customHeight="1" thickBot="1" x14ac:dyDescent="0.3">
      <c r="A13" s="303" t="s">
        <v>21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5"/>
      <c r="O13" s="106"/>
      <c r="P13" s="106"/>
      <c r="Q13" s="106"/>
      <c r="R13" s="106"/>
      <c r="S13" s="106"/>
    </row>
    <row r="14" spans="1:20" s="105" customFormat="1" ht="15.75" customHeight="1" x14ac:dyDescent="0.25">
      <c r="A14" s="107">
        <v>5</v>
      </c>
      <c r="B14" s="108"/>
      <c r="C14" s="167" t="s">
        <v>105</v>
      </c>
      <c r="D14" s="260" t="s">
        <v>15</v>
      </c>
      <c r="E14" s="260">
        <v>5</v>
      </c>
      <c r="F14" s="306">
        <v>2</v>
      </c>
      <c r="G14" s="292"/>
      <c r="H14" s="292">
        <v>2</v>
      </c>
      <c r="I14" s="292"/>
      <c r="J14" s="292">
        <f>SUM(F14:I16)*14</f>
        <v>56</v>
      </c>
      <c r="K14" s="292">
        <f>25*E14-J14</f>
        <v>69</v>
      </c>
      <c r="L14" s="297" t="s">
        <v>20</v>
      </c>
      <c r="M14" s="298"/>
      <c r="P14" s="106"/>
      <c r="Q14" s="106"/>
      <c r="R14" s="106"/>
      <c r="S14" s="106"/>
      <c r="T14" s="106"/>
    </row>
    <row r="15" spans="1:20" s="105" customFormat="1" ht="15.75" customHeight="1" x14ac:dyDescent="0.25">
      <c r="A15" s="162">
        <v>6</v>
      </c>
      <c r="B15" s="163"/>
      <c r="C15" s="168" t="s">
        <v>106</v>
      </c>
      <c r="D15" s="261"/>
      <c r="E15" s="261"/>
      <c r="F15" s="307"/>
      <c r="G15" s="293"/>
      <c r="H15" s="293"/>
      <c r="I15" s="293"/>
      <c r="J15" s="293"/>
      <c r="K15" s="293"/>
      <c r="L15" s="299"/>
      <c r="M15" s="300"/>
      <c r="P15" s="106"/>
      <c r="Q15" s="106"/>
      <c r="R15" s="106"/>
      <c r="S15" s="106"/>
      <c r="T15" s="106"/>
    </row>
    <row r="16" spans="1:20" s="105" customFormat="1" ht="15.75" thickBot="1" x14ac:dyDescent="0.3">
      <c r="A16" s="110">
        <v>7</v>
      </c>
      <c r="B16" s="111"/>
      <c r="C16" s="169" t="s">
        <v>107</v>
      </c>
      <c r="D16" s="285"/>
      <c r="E16" s="285"/>
      <c r="F16" s="308"/>
      <c r="G16" s="294"/>
      <c r="H16" s="294"/>
      <c r="I16" s="294"/>
      <c r="J16" s="294"/>
      <c r="K16" s="294"/>
      <c r="L16" s="301"/>
      <c r="M16" s="302"/>
      <c r="P16" s="106"/>
      <c r="Q16" s="106"/>
      <c r="R16" s="106"/>
      <c r="S16" s="106"/>
      <c r="T16" s="106"/>
    </row>
    <row r="17" spans="1:20" s="105" customFormat="1" x14ac:dyDescent="0.25">
      <c r="A17" s="112">
        <v>8</v>
      </c>
      <c r="B17" s="113"/>
      <c r="C17" s="170" t="s">
        <v>108</v>
      </c>
      <c r="D17" s="260" t="s">
        <v>15</v>
      </c>
      <c r="E17" s="260">
        <v>5</v>
      </c>
      <c r="F17" s="306">
        <v>2</v>
      </c>
      <c r="G17" s="292">
        <v>1</v>
      </c>
      <c r="H17" s="292">
        <v>1</v>
      </c>
      <c r="I17" s="292"/>
      <c r="J17" s="292">
        <f>SUM(F17:I19)*14</f>
        <v>56</v>
      </c>
      <c r="K17" s="292">
        <f>25*E17-J17</f>
        <v>69</v>
      </c>
      <c r="L17" s="297" t="s">
        <v>19</v>
      </c>
      <c r="M17" s="298"/>
      <c r="P17" s="106"/>
      <c r="Q17" s="106"/>
      <c r="R17" s="106"/>
      <c r="S17" s="106"/>
      <c r="T17" s="106"/>
    </row>
    <row r="18" spans="1:20" s="105" customFormat="1" x14ac:dyDescent="0.25">
      <c r="A18" s="124">
        <v>9</v>
      </c>
      <c r="B18" s="164"/>
      <c r="C18" s="171" t="s">
        <v>109</v>
      </c>
      <c r="D18" s="261"/>
      <c r="E18" s="261"/>
      <c r="F18" s="307"/>
      <c r="G18" s="293"/>
      <c r="H18" s="293"/>
      <c r="I18" s="293"/>
      <c r="J18" s="293"/>
      <c r="K18" s="293"/>
      <c r="L18" s="299"/>
      <c r="M18" s="300"/>
      <c r="P18" s="106"/>
      <c r="Q18" s="106"/>
      <c r="R18" s="106"/>
      <c r="S18" s="106"/>
      <c r="T18" s="106"/>
    </row>
    <row r="19" spans="1:20" s="105" customFormat="1" ht="15.75" thickBot="1" x14ac:dyDescent="0.3">
      <c r="A19" s="114">
        <v>10</v>
      </c>
      <c r="B19" s="115"/>
      <c r="C19" s="169" t="s">
        <v>110</v>
      </c>
      <c r="D19" s="285"/>
      <c r="E19" s="285"/>
      <c r="F19" s="308"/>
      <c r="G19" s="294"/>
      <c r="H19" s="294"/>
      <c r="I19" s="294"/>
      <c r="J19" s="294"/>
      <c r="K19" s="294"/>
      <c r="L19" s="301"/>
      <c r="M19" s="302"/>
      <c r="P19" s="106"/>
      <c r="Q19" s="106"/>
      <c r="R19" s="106"/>
      <c r="S19" s="106"/>
      <c r="T19" s="106"/>
    </row>
    <row r="20" spans="1:20" x14ac:dyDescent="0.25">
      <c r="A20" s="219" t="s">
        <v>22</v>
      </c>
      <c r="B20" s="220"/>
      <c r="C20" s="220"/>
      <c r="D20" s="14" t="s">
        <v>23</v>
      </c>
      <c r="E20" s="240">
        <f t="shared" ref="E20:I20" si="2">SUM(E9:E19)</f>
        <v>30</v>
      </c>
      <c r="F20" s="61">
        <f t="shared" si="2"/>
        <v>11</v>
      </c>
      <c r="G20" s="62">
        <f t="shared" si="2"/>
        <v>2</v>
      </c>
      <c r="H20" s="62">
        <f t="shared" si="2"/>
        <v>8</v>
      </c>
      <c r="I20" s="62">
        <f t="shared" si="2"/>
        <v>0</v>
      </c>
      <c r="J20" s="210">
        <f>SUM(J9:J19)</f>
        <v>294</v>
      </c>
      <c r="K20" s="210">
        <f>SUM(K9:K19)</f>
        <v>456</v>
      </c>
      <c r="L20" s="62" t="s">
        <v>24</v>
      </c>
      <c r="M20" s="65" t="s">
        <v>43</v>
      </c>
      <c r="P20" s="56"/>
      <c r="Q20" s="56"/>
      <c r="R20" s="56"/>
      <c r="S20" s="56"/>
      <c r="T20" s="56"/>
    </row>
    <row r="21" spans="1:20" ht="15.75" thickBot="1" x14ac:dyDescent="0.3">
      <c r="A21" s="221"/>
      <c r="B21" s="222"/>
      <c r="C21" s="222"/>
      <c r="D21" s="15" t="s">
        <v>25</v>
      </c>
      <c r="E21" s="241"/>
      <c r="F21" s="63">
        <f>COUNT(F9:F19)</f>
        <v>6</v>
      </c>
      <c r="G21" s="16">
        <f>COUNT(G9:G19)</f>
        <v>2</v>
      </c>
      <c r="H21" s="16">
        <f>COUNT(H9:H19)</f>
        <v>5</v>
      </c>
      <c r="I21" s="16">
        <f>COUNT(I9:I19)</f>
        <v>0</v>
      </c>
      <c r="J21" s="211"/>
      <c r="K21" s="211"/>
      <c r="L21" s="17">
        <f>COUNTIF(L9:M19,"=E")</f>
        <v>3</v>
      </c>
      <c r="M21" s="18">
        <f>COUNTIF(L9:M19,"=V")+COUNTIF(L9:M19,"=C")</f>
        <v>3</v>
      </c>
      <c r="P21" s="56"/>
      <c r="Q21" s="56"/>
      <c r="R21" s="56"/>
      <c r="S21" s="56"/>
      <c r="T21" s="56"/>
    </row>
    <row r="22" spans="1:20" ht="15" customHeight="1" x14ac:dyDescent="0.25">
      <c r="A22" s="295" t="s">
        <v>38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96"/>
      <c r="P22" s="56"/>
      <c r="Q22" s="12"/>
      <c r="R22" s="56"/>
      <c r="S22" s="56"/>
      <c r="T22" s="56"/>
    </row>
    <row r="23" spans="1:20" ht="15.75" customHeight="1" x14ac:dyDescent="0.25">
      <c r="A23" s="124">
        <v>11</v>
      </c>
      <c r="B23" s="88"/>
      <c r="C23" s="90" t="s">
        <v>51</v>
      </c>
      <c r="D23" s="93" t="s">
        <v>14</v>
      </c>
      <c r="E23" s="89">
        <v>5</v>
      </c>
      <c r="F23" s="91">
        <v>2</v>
      </c>
      <c r="G23" s="87">
        <v>2</v>
      </c>
      <c r="H23" s="88"/>
      <c r="I23" s="88"/>
      <c r="J23" s="20">
        <f>SUM(F23:I23)*14</f>
        <v>56</v>
      </c>
      <c r="K23" s="20">
        <f>E23*25-J23</f>
        <v>69</v>
      </c>
      <c r="L23" s="290" t="s">
        <v>19</v>
      </c>
      <c r="M23" s="291"/>
    </row>
    <row r="24" spans="1:20" ht="15.75" customHeight="1" thickBot="1" x14ac:dyDescent="0.3">
      <c r="A24" s="48">
        <v>12</v>
      </c>
      <c r="B24" s="17"/>
      <c r="C24" s="54" t="s">
        <v>52</v>
      </c>
      <c r="D24" s="97" t="s">
        <v>61</v>
      </c>
      <c r="E24" s="81">
        <v>3</v>
      </c>
      <c r="F24" s="92"/>
      <c r="G24" s="45"/>
      <c r="H24" s="45"/>
      <c r="I24" s="45"/>
      <c r="J24" s="202" t="s">
        <v>68</v>
      </c>
      <c r="K24" s="243"/>
      <c r="L24" s="202" t="s">
        <v>20</v>
      </c>
      <c r="M24" s="203"/>
      <c r="P24" s="56"/>
      <c r="Q24" s="12"/>
      <c r="R24" s="57"/>
      <c r="S24" s="57"/>
      <c r="T24" s="57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2"/>
      <c r="R25" s="26"/>
      <c r="S25" s="26"/>
      <c r="T25" s="26"/>
    </row>
    <row r="26" spans="1:20" ht="15.75" customHeight="1" x14ac:dyDescent="0.25">
      <c r="B26" s="226" t="s">
        <v>26</v>
      </c>
      <c r="C26" s="38" t="s">
        <v>27</v>
      </c>
      <c r="D26" s="229">
        <f>SUM(F9:I12)</f>
        <v>13</v>
      </c>
      <c r="E26" s="210"/>
      <c r="F26" s="210"/>
      <c r="G26" s="210"/>
      <c r="H26" s="210"/>
      <c r="I26" s="210"/>
      <c r="J26" s="210"/>
      <c r="K26" s="210"/>
      <c r="L26" s="210"/>
      <c r="M26" s="230"/>
      <c r="P26" s="27"/>
      <c r="Q26" s="12"/>
      <c r="R26" s="26"/>
      <c r="S26" s="26"/>
      <c r="T26" s="26"/>
    </row>
    <row r="27" spans="1:20" ht="15.75" customHeight="1" x14ac:dyDescent="0.25">
      <c r="B27" s="227"/>
      <c r="C27" s="39" t="s">
        <v>28</v>
      </c>
      <c r="D27" s="231">
        <f>SUM(F14:I19)</f>
        <v>8</v>
      </c>
      <c r="E27" s="232"/>
      <c r="F27" s="232"/>
      <c r="G27" s="232"/>
      <c r="H27" s="232"/>
      <c r="I27" s="232"/>
      <c r="J27" s="232"/>
      <c r="K27" s="232"/>
      <c r="L27" s="232"/>
      <c r="M27" s="233"/>
      <c r="P27" s="27"/>
      <c r="Q27" s="12"/>
      <c r="R27" s="26"/>
      <c r="S27" s="26"/>
      <c r="T27" s="26"/>
    </row>
    <row r="28" spans="1:20" ht="15.75" customHeight="1" thickBot="1" x14ac:dyDescent="0.3">
      <c r="B28" s="228"/>
      <c r="C28" s="40" t="s">
        <v>29</v>
      </c>
      <c r="D28" s="234">
        <f>SUM(F23:I24)</f>
        <v>4</v>
      </c>
      <c r="E28" s="211"/>
      <c r="F28" s="211"/>
      <c r="G28" s="211"/>
      <c r="H28" s="211"/>
      <c r="I28" s="211"/>
      <c r="J28" s="211"/>
      <c r="K28" s="211"/>
      <c r="L28" s="211"/>
      <c r="M28" s="235"/>
      <c r="P28" s="27"/>
      <c r="Q28" s="12"/>
      <c r="R28" s="26"/>
      <c r="S28" s="26"/>
      <c r="T28" s="26"/>
    </row>
    <row r="29" spans="1:20" s="31" customFormat="1" ht="15.75" customHeight="1" x14ac:dyDescent="0.2">
      <c r="A29" s="2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35"/>
      <c r="Q29" s="36"/>
      <c r="R29" s="37"/>
      <c r="S29" s="37"/>
      <c r="T29" s="37"/>
    </row>
    <row r="30" spans="1:20" ht="18" customHeight="1" x14ac:dyDescent="0.25">
      <c r="B30" s="4" t="s">
        <v>30</v>
      </c>
      <c r="C30" s="9"/>
      <c r="D30" s="1"/>
      <c r="E30" s="183" t="s">
        <v>31</v>
      </c>
      <c r="F30" s="183"/>
      <c r="G30" s="4"/>
      <c r="H30" s="1"/>
      <c r="I30" s="1"/>
      <c r="J30" s="209" t="s">
        <v>32</v>
      </c>
      <c r="K30" s="209"/>
      <c r="L30" s="209"/>
      <c r="M30" s="209"/>
      <c r="P30" s="13"/>
      <c r="Q30" s="12"/>
      <c r="R30" s="206"/>
      <c r="S30" s="206"/>
      <c r="T30" s="206"/>
    </row>
    <row r="31" spans="1:20" ht="54" customHeight="1" x14ac:dyDescent="0.25">
      <c r="B31" s="223" t="str">
        <f>Sem_I!B30</f>
        <v>Mihnea - Cosmin COSTOIU</v>
      </c>
      <c r="C31" s="223"/>
      <c r="D31" s="216" t="str">
        <f>Sem_I!D30</f>
        <v>Alina Claudia  PETRESCU NIȚĂ</v>
      </c>
      <c r="E31" s="216"/>
      <c r="F31" s="216"/>
      <c r="G31" s="216"/>
      <c r="H31" s="216"/>
      <c r="I31" s="216"/>
      <c r="J31" s="242" t="str">
        <f>Sem_I!J30</f>
        <v>Prenume NUME</v>
      </c>
      <c r="K31" s="242"/>
      <c r="L31" s="242"/>
      <c r="M31" s="242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53" spans="1:13" ht="15" customHeight="1" x14ac:dyDescent="0.25">
      <c r="A53" s="217" t="s">
        <v>33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</row>
    <row r="54" spans="1:13" x14ac:dyDescent="0.25">
      <c r="A54" s="218" t="s">
        <v>36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</row>
  </sheetData>
  <sheetProtection algorithmName="SHA-512" hashValue="sbVpa4xEdtCgq1zMZiZEU5gcobttClx0nSjukv/MaIhh9UXf+s0njPUZpf9iRVD2ufNEfgoBACvyPKu5kxRtgQ==" saltValue="foTHPDKJsaxDxds832TIwA==" spinCount="100000" sheet="1" formatCells="0" formatRows="0" insertRows="0" insertHyperlinks="0" deleteRows="0" sort="0" autoFilter="0" pivotTables="0"/>
  <protectedRanges>
    <protectedRange sqref="C3:G4 D2 L2:M2 D31 A24:B24 K1:L1 J14:J15 J16:J18 K14:XFD15 A14:C19 K12:XFD12 E14:I19 K16:K18 L16:XFD19 J31 E9:J12 A9:C12 K9:XFD11" name="Editabil"/>
    <protectedRange sqref="D9" name="Editabil_3_4_1"/>
    <protectedRange sqref="D10" name="Editabil_3_4_2"/>
    <protectedRange sqref="D11:D12" name="Editabil_3_4_3"/>
    <protectedRange sqref="D14:D19" name="Editabil_3_4_4"/>
    <protectedRange sqref="D23:D24" name="Editabil_3_4_5"/>
  </protectedRanges>
  <mergeCells count="61">
    <mergeCell ref="L12:M12"/>
    <mergeCell ref="C3:G3"/>
    <mergeCell ref="L3:M3"/>
    <mergeCell ref="D1:H1"/>
    <mergeCell ref="K1:L1"/>
    <mergeCell ref="B2:C2"/>
    <mergeCell ref="D2:H2"/>
    <mergeCell ref="L2:M2"/>
    <mergeCell ref="C4:G4"/>
    <mergeCell ref="L4:M4"/>
    <mergeCell ref="F6:I6"/>
    <mergeCell ref="J6:K6"/>
    <mergeCell ref="L6:M7"/>
    <mergeCell ref="A8:M8"/>
    <mergeCell ref="L9:M9"/>
    <mergeCell ref="L10:M10"/>
    <mergeCell ref="A6:A7"/>
    <mergeCell ref="B6:B7"/>
    <mergeCell ref="C6:C7"/>
    <mergeCell ref="D6:D7"/>
    <mergeCell ref="E6:E7"/>
    <mergeCell ref="L11:M11"/>
    <mergeCell ref="A13:M13"/>
    <mergeCell ref="A20:C21"/>
    <mergeCell ref="E20:E21"/>
    <mergeCell ref="J20:J21"/>
    <mergeCell ref="K20:K21"/>
    <mergeCell ref="D17:D19"/>
    <mergeCell ref="D14:D16"/>
    <mergeCell ref="E14:E16"/>
    <mergeCell ref="F14:F16"/>
    <mergeCell ref="G14:G16"/>
    <mergeCell ref="E17:E19"/>
    <mergeCell ref="F17:F19"/>
    <mergeCell ref="G17:G19"/>
    <mergeCell ref="H17:H19"/>
    <mergeCell ref="I17:I19"/>
    <mergeCell ref="I14:I16"/>
    <mergeCell ref="R30:T30"/>
    <mergeCell ref="A22:M22"/>
    <mergeCell ref="B26:B28"/>
    <mergeCell ref="D26:M26"/>
    <mergeCell ref="D27:M27"/>
    <mergeCell ref="D28:M28"/>
    <mergeCell ref="L14:M16"/>
    <mergeCell ref="K14:K16"/>
    <mergeCell ref="H14:H16"/>
    <mergeCell ref="J14:J16"/>
    <mergeCell ref="L17:M19"/>
    <mergeCell ref="J17:J19"/>
    <mergeCell ref="K17:K19"/>
    <mergeCell ref="A53:M53"/>
    <mergeCell ref="A54:M54"/>
    <mergeCell ref="L23:M23"/>
    <mergeCell ref="L24:M24"/>
    <mergeCell ref="E30:F30"/>
    <mergeCell ref="J30:M30"/>
    <mergeCell ref="B31:C31"/>
    <mergeCell ref="D31:I31"/>
    <mergeCell ref="J31:M31"/>
    <mergeCell ref="J24:K24"/>
  </mergeCells>
  <conditionalFormatting sqref="D1:D8 D20:D22 D25:D42">
    <cfRule type="cellIs" dxfId="42" priority="45" stopIfTrue="1" operator="equal">
      <formula>"DS"</formula>
    </cfRule>
    <cfRule type="cellIs" dxfId="41" priority="46" operator="equal">
      <formula>"DA"</formula>
    </cfRule>
    <cfRule type="cellIs" dxfId="40" priority="47" operator="equal">
      <formula>"DC"</formula>
    </cfRule>
  </conditionalFormatting>
  <conditionalFormatting sqref="D9:D12 D14:D15 D17:D18 D23:D24">
    <cfRule type="cellIs" dxfId="39" priority="1" operator="equal">
      <formula>"C'"</formula>
    </cfRule>
    <cfRule type="cellIs" dxfId="38" priority="2" operator="equal">
      <formula>"S"</formula>
    </cfRule>
    <cfRule type="cellIs" dxfId="37" priority="3" operator="equal">
      <formula>"C"</formula>
    </cfRule>
    <cfRule type="cellIs" dxfId="36" priority="4" operator="equal">
      <formula>"F"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2" fitToWidth="0" orientation="landscape" horizontalDpi="300" verticalDpi="300" r:id="rId1"/>
  <rowBreaks count="1" manualBreakCount="1">
    <brk id="34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zoomScale="80" zoomScaleNormal="80" zoomScaleSheetLayoutView="100" workbookViewId="0">
      <selection activeCell="O22" sqref="O22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57031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197" t="str">
        <f>Sem_I!D1</f>
        <v>Plan de învățământ licență</v>
      </c>
      <c r="E1" s="197"/>
      <c r="F1" s="197"/>
      <c r="G1" s="197"/>
      <c r="H1" s="197"/>
      <c r="I1" s="2"/>
      <c r="J1" s="5"/>
      <c r="K1" s="268"/>
      <c r="L1" s="268"/>
      <c r="P1" s="55"/>
      <c r="Q1" s="55"/>
      <c r="R1" s="55"/>
      <c r="S1" s="55"/>
      <c r="T1" s="55"/>
    </row>
    <row r="2" spans="1:20" ht="15" customHeight="1" x14ac:dyDescent="0.25">
      <c r="B2" s="182"/>
      <c r="C2" s="182"/>
      <c r="D2" s="183" t="str">
        <f>Sem_I!D2</f>
        <v>2025 - 2028</v>
      </c>
      <c r="E2" s="183"/>
      <c r="F2" s="183"/>
      <c r="G2" s="183"/>
      <c r="H2" s="183"/>
      <c r="J2" s="8"/>
      <c r="K2" s="8" t="s">
        <v>0</v>
      </c>
      <c r="L2" s="182" t="s">
        <v>44</v>
      </c>
      <c r="M2" s="182"/>
      <c r="S2" s="56"/>
      <c r="T2" s="56"/>
    </row>
    <row r="3" spans="1:20" x14ac:dyDescent="0.25">
      <c r="B3" s="7" t="s">
        <v>1</v>
      </c>
      <c r="C3" s="182" t="str">
        <f>Sem_I!C3</f>
        <v>Informatică</v>
      </c>
      <c r="D3" s="182"/>
      <c r="E3" s="182"/>
      <c r="F3" s="182"/>
      <c r="G3" s="182"/>
      <c r="J3" s="8"/>
      <c r="K3" s="8" t="s">
        <v>2</v>
      </c>
      <c r="L3" s="182" t="s">
        <v>45</v>
      </c>
      <c r="M3" s="182"/>
      <c r="S3" s="56"/>
      <c r="T3" s="56"/>
    </row>
    <row r="4" spans="1:20" x14ac:dyDescent="0.25">
      <c r="B4" s="7" t="s">
        <v>4</v>
      </c>
      <c r="C4" s="182" t="str">
        <f>Sem_I!C4</f>
        <v>Securitate informatică și știința datelor</v>
      </c>
      <c r="D4" s="182"/>
      <c r="E4" s="182"/>
      <c r="F4" s="182"/>
      <c r="G4" s="182"/>
      <c r="J4" s="8"/>
      <c r="K4" s="8" t="s">
        <v>5</v>
      </c>
      <c r="L4" s="182" t="s">
        <v>3</v>
      </c>
      <c r="M4" s="182"/>
      <c r="S4" s="56"/>
      <c r="T4" s="56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6"/>
      <c r="Q5" s="56"/>
      <c r="R5" s="56"/>
      <c r="S5" s="56"/>
      <c r="T5" s="56"/>
    </row>
    <row r="6" spans="1:20" s="1" customFormat="1" ht="20.100000000000001" customHeight="1" x14ac:dyDescent="0.25">
      <c r="A6" s="193" t="s">
        <v>6</v>
      </c>
      <c r="B6" s="187" t="s">
        <v>7</v>
      </c>
      <c r="C6" s="187" t="s">
        <v>8</v>
      </c>
      <c r="D6" s="187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56"/>
      <c r="Q6" s="56"/>
      <c r="R6" s="56"/>
      <c r="S6" s="56"/>
      <c r="T6" s="56"/>
    </row>
    <row r="7" spans="1:20" ht="30.75" thickBot="1" x14ac:dyDescent="0.3">
      <c r="A7" s="194"/>
      <c r="B7" s="188"/>
      <c r="C7" s="188"/>
      <c r="D7" s="188"/>
      <c r="E7" s="192"/>
      <c r="F7" s="10" t="s">
        <v>14</v>
      </c>
      <c r="G7" s="10" t="s">
        <v>15</v>
      </c>
      <c r="H7" s="10" t="s">
        <v>16</v>
      </c>
      <c r="I7" s="10" t="s">
        <v>17</v>
      </c>
      <c r="J7" s="76" t="s">
        <v>66</v>
      </c>
      <c r="K7" s="76" t="s">
        <v>60</v>
      </c>
      <c r="L7" s="188"/>
      <c r="M7" s="196"/>
      <c r="P7" s="56"/>
      <c r="Q7" s="56"/>
      <c r="R7" s="56"/>
      <c r="S7" s="56"/>
      <c r="T7" s="56"/>
    </row>
    <row r="8" spans="1:20" ht="15.75" thickBot="1" x14ac:dyDescent="0.3">
      <c r="A8" s="184" t="s">
        <v>18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6"/>
      <c r="P8" s="56"/>
      <c r="Q8" s="56"/>
      <c r="R8" s="56"/>
      <c r="S8" s="56"/>
      <c r="T8" s="56"/>
    </row>
    <row r="9" spans="1:20" ht="15" customHeight="1" x14ac:dyDescent="0.25">
      <c r="A9" s="43">
        <v>1</v>
      </c>
      <c r="B9" s="19"/>
      <c r="C9" s="165" t="s">
        <v>111</v>
      </c>
      <c r="D9" s="95" t="s">
        <v>15</v>
      </c>
      <c r="E9" s="24">
        <v>5</v>
      </c>
      <c r="F9" s="141">
        <v>2</v>
      </c>
      <c r="G9" s="142"/>
      <c r="H9" s="142">
        <v>2</v>
      </c>
      <c r="I9" s="19"/>
      <c r="J9" s="19">
        <f>SUM(F9:I9)*14</f>
        <v>56</v>
      </c>
      <c r="K9" s="19">
        <f>E9*25-J9</f>
        <v>69</v>
      </c>
      <c r="L9" s="198" t="s">
        <v>19</v>
      </c>
      <c r="M9" s="199"/>
      <c r="P9" s="56"/>
      <c r="Q9" s="56"/>
      <c r="R9" s="56"/>
      <c r="S9" s="56"/>
      <c r="T9" s="56"/>
    </row>
    <row r="10" spans="1:20" ht="15" customHeight="1" x14ac:dyDescent="0.25">
      <c r="A10" s="41">
        <v>2</v>
      </c>
      <c r="B10" s="20"/>
      <c r="C10" s="90" t="s">
        <v>112</v>
      </c>
      <c r="D10" s="93" t="s">
        <v>15</v>
      </c>
      <c r="E10" s="21">
        <v>5</v>
      </c>
      <c r="F10" s="143">
        <v>2</v>
      </c>
      <c r="G10" s="144">
        <v>1</v>
      </c>
      <c r="H10" s="144">
        <v>1</v>
      </c>
      <c r="I10" s="20"/>
      <c r="J10" s="20">
        <f>SUM(F10:I10)*14</f>
        <v>56</v>
      </c>
      <c r="K10" s="20">
        <f>E10*25-J10</f>
        <v>69</v>
      </c>
      <c r="L10" s="207" t="s">
        <v>19</v>
      </c>
      <c r="M10" s="208"/>
      <c r="P10" s="56"/>
      <c r="Q10" s="56"/>
      <c r="R10" s="56"/>
      <c r="S10" s="56"/>
      <c r="T10" s="56"/>
    </row>
    <row r="11" spans="1:20" ht="15" customHeight="1" x14ac:dyDescent="0.25">
      <c r="A11" s="41">
        <v>3</v>
      </c>
      <c r="B11" s="20"/>
      <c r="C11" s="172" t="s">
        <v>113</v>
      </c>
      <c r="D11" s="93" t="s">
        <v>15</v>
      </c>
      <c r="E11" s="21">
        <v>4</v>
      </c>
      <c r="F11" s="143">
        <v>2</v>
      </c>
      <c r="G11" s="144"/>
      <c r="H11" s="144">
        <v>1</v>
      </c>
      <c r="I11" s="20"/>
      <c r="J11" s="20">
        <f>SUM(F11:I11)*14</f>
        <v>42</v>
      </c>
      <c r="K11" s="20">
        <f>E11*25-J11</f>
        <v>58</v>
      </c>
      <c r="L11" s="207" t="s">
        <v>20</v>
      </c>
      <c r="M11" s="208"/>
      <c r="P11" s="56"/>
      <c r="Q11" s="56"/>
      <c r="R11" s="56"/>
      <c r="S11" s="56"/>
      <c r="T11" s="56"/>
    </row>
    <row r="12" spans="1:20" ht="15" customHeight="1" x14ac:dyDescent="0.25">
      <c r="A12" s="41">
        <v>4</v>
      </c>
      <c r="B12" s="20"/>
      <c r="C12" s="172" t="s">
        <v>114</v>
      </c>
      <c r="D12" s="93" t="s">
        <v>15</v>
      </c>
      <c r="E12" s="21">
        <v>5</v>
      </c>
      <c r="F12" s="143">
        <v>2</v>
      </c>
      <c r="G12" s="144"/>
      <c r="H12" s="144">
        <v>2</v>
      </c>
      <c r="I12" s="20"/>
      <c r="J12" s="20">
        <f>SUM(F12:I12)*14</f>
        <v>56</v>
      </c>
      <c r="K12" s="20">
        <f>E12*25-J12</f>
        <v>69</v>
      </c>
      <c r="L12" s="204" t="s">
        <v>20</v>
      </c>
      <c r="M12" s="205"/>
      <c r="P12" s="56"/>
      <c r="Q12" s="56"/>
      <c r="R12" s="56"/>
      <c r="S12" s="56"/>
      <c r="T12" s="56"/>
    </row>
    <row r="13" spans="1:20" ht="15" customHeight="1" x14ac:dyDescent="0.25">
      <c r="A13" s="41">
        <v>5</v>
      </c>
      <c r="B13" s="20"/>
      <c r="C13" s="173" t="s">
        <v>115</v>
      </c>
      <c r="D13" s="93" t="s">
        <v>15</v>
      </c>
      <c r="E13" s="21">
        <v>5</v>
      </c>
      <c r="F13" s="177">
        <v>2</v>
      </c>
      <c r="G13" s="178"/>
      <c r="H13" s="178">
        <v>2</v>
      </c>
      <c r="I13" s="20"/>
      <c r="J13" s="20">
        <f>SUM(F13:I13)*14</f>
        <v>56</v>
      </c>
      <c r="K13" s="20">
        <f>E13*25-J13</f>
        <v>69</v>
      </c>
      <c r="L13" s="310" t="s">
        <v>20</v>
      </c>
      <c r="M13" s="311"/>
      <c r="P13" s="56"/>
      <c r="Q13" s="56"/>
      <c r="R13" s="56"/>
      <c r="S13" s="56"/>
      <c r="T13" s="56"/>
    </row>
    <row r="14" spans="1:20" ht="15.75" thickBot="1" x14ac:dyDescent="0.3">
      <c r="A14" s="42">
        <v>6</v>
      </c>
      <c r="B14" s="17"/>
      <c r="C14" s="54" t="s">
        <v>76</v>
      </c>
      <c r="D14" s="133" t="s">
        <v>71</v>
      </c>
      <c r="E14" s="22">
        <v>3</v>
      </c>
      <c r="F14" s="92"/>
      <c r="G14" s="45"/>
      <c r="H14" s="45"/>
      <c r="I14" s="45"/>
      <c r="J14" s="254" t="s">
        <v>74</v>
      </c>
      <c r="K14" s="254"/>
      <c r="L14" s="254" t="s">
        <v>20</v>
      </c>
      <c r="M14" s="255"/>
      <c r="P14" s="56"/>
      <c r="Q14" s="56"/>
      <c r="R14" s="56"/>
      <c r="S14" s="56"/>
      <c r="T14" s="56"/>
    </row>
    <row r="15" spans="1:20" ht="15.75" thickBot="1" x14ac:dyDescent="0.3">
      <c r="A15" s="212" t="s">
        <v>21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5"/>
      <c r="O15" s="56"/>
      <c r="P15" s="56"/>
      <c r="Q15" s="56"/>
      <c r="R15" s="56"/>
      <c r="S15" s="56"/>
    </row>
    <row r="16" spans="1:20" s="105" customFormat="1" x14ac:dyDescent="0.25">
      <c r="A16" s="107">
        <v>7</v>
      </c>
      <c r="B16" s="108"/>
      <c r="C16" s="174" t="s">
        <v>116</v>
      </c>
      <c r="D16" s="260" t="s">
        <v>15</v>
      </c>
      <c r="E16" s="260">
        <v>3</v>
      </c>
      <c r="F16" s="306">
        <v>2</v>
      </c>
      <c r="G16" s="292"/>
      <c r="H16" s="292">
        <v>1</v>
      </c>
      <c r="I16" s="292"/>
      <c r="J16" s="292">
        <f>SUM(F16:I18)*14</f>
        <v>42</v>
      </c>
      <c r="K16" s="292">
        <f>25*E16-J16</f>
        <v>33</v>
      </c>
      <c r="L16" s="297" t="s">
        <v>20</v>
      </c>
      <c r="M16" s="298"/>
      <c r="P16" s="106"/>
      <c r="Q16" s="106"/>
      <c r="R16" s="106"/>
      <c r="S16" s="106"/>
      <c r="T16" s="106"/>
    </row>
    <row r="17" spans="1:20" s="105" customFormat="1" x14ac:dyDescent="0.25">
      <c r="A17" s="124">
        <v>8</v>
      </c>
      <c r="B17" s="164"/>
      <c r="C17" s="175" t="s">
        <v>117</v>
      </c>
      <c r="D17" s="261"/>
      <c r="E17" s="261"/>
      <c r="F17" s="307"/>
      <c r="G17" s="293"/>
      <c r="H17" s="293"/>
      <c r="I17" s="293"/>
      <c r="J17" s="293"/>
      <c r="K17" s="293"/>
      <c r="L17" s="299"/>
      <c r="M17" s="300"/>
      <c r="P17" s="106"/>
      <c r="Q17" s="106"/>
      <c r="R17" s="106"/>
      <c r="S17" s="106"/>
      <c r="T17" s="106"/>
    </row>
    <row r="18" spans="1:20" s="105" customFormat="1" ht="15.75" thickBot="1" x14ac:dyDescent="0.3">
      <c r="A18" s="125">
        <v>9</v>
      </c>
      <c r="B18" s="126"/>
      <c r="C18" s="176" t="s">
        <v>118</v>
      </c>
      <c r="D18" s="285"/>
      <c r="E18" s="285"/>
      <c r="F18" s="308"/>
      <c r="G18" s="294"/>
      <c r="H18" s="294"/>
      <c r="I18" s="294"/>
      <c r="J18" s="294"/>
      <c r="K18" s="294"/>
      <c r="L18" s="301"/>
      <c r="M18" s="302"/>
      <c r="P18" s="106"/>
      <c r="Q18" s="106"/>
      <c r="R18" s="106"/>
      <c r="S18" s="106"/>
      <c r="T18" s="106"/>
    </row>
    <row r="19" spans="1:20" x14ac:dyDescent="0.25">
      <c r="A19" s="219" t="s">
        <v>22</v>
      </c>
      <c r="B19" s="220"/>
      <c r="C19" s="220"/>
      <c r="D19" s="14" t="s">
        <v>23</v>
      </c>
      <c r="E19" s="240">
        <f t="shared" ref="E19:K19" si="0">SUM(E9:E18)</f>
        <v>30</v>
      </c>
      <c r="F19" s="61">
        <f t="shared" si="0"/>
        <v>12</v>
      </c>
      <c r="G19" s="62">
        <f t="shared" si="0"/>
        <v>1</v>
      </c>
      <c r="H19" s="62">
        <f t="shared" si="0"/>
        <v>9</v>
      </c>
      <c r="I19" s="62">
        <f t="shared" si="0"/>
        <v>0</v>
      </c>
      <c r="J19" s="210">
        <f t="shared" si="0"/>
        <v>308</v>
      </c>
      <c r="K19" s="210">
        <f t="shared" si="0"/>
        <v>367</v>
      </c>
      <c r="L19" s="62" t="s">
        <v>24</v>
      </c>
      <c r="M19" s="65" t="s">
        <v>43</v>
      </c>
      <c r="P19" s="56"/>
      <c r="Q19" s="56"/>
      <c r="R19" s="56"/>
      <c r="S19" s="56"/>
      <c r="T19" s="56"/>
    </row>
    <row r="20" spans="1:20" ht="15.75" thickBot="1" x14ac:dyDescent="0.3">
      <c r="A20" s="221"/>
      <c r="B20" s="222"/>
      <c r="C20" s="222"/>
      <c r="D20" s="15" t="s">
        <v>25</v>
      </c>
      <c r="E20" s="241"/>
      <c r="F20" s="63">
        <f>COUNT(F9:F18)</f>
        <v>6</v>
      </c>
      <c r="G20" s="16">
        <f>COUNT(G9:G18)</f>
        <v>1</v>
      </c>
      <c r="H20" s="16">
        <f>COUNT(H9:H18)</f>
        <v>6</v>
      </c>
      <c r="I20" s="16">
        <f>COUNT(I9:I18)</f>
        <v>0</v>
      </c>
      <c r="J20" s="211"/>
      <c r="K20" s="211"/>
      <c r="L20" s="17">
        <f>COUNTIF(L9:M19,"=E")</f>
        <v>2</v>
      </c>
      <c r="M20" s="18">
        <f>COUNTIF(L9:M19,"=V")+COUNTIF(L9:L19,"=C")</f>
        <v>5</v>
      </c>
      <c r="P20" s="56"/>
      <c r="Q20" s="56"/>
      <c r="R20" s="56"/>
      <c r="S20" s="56"/>
      <c r="T20" s="56"/>
    </row>
    <row r="21" spans="1:20" ht="15" customHeight="1" thickBot="1" x14ac:dyDescent="0.3">
      <c r="A21" s="236" t="s">
        <v>38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  <c r="L21" s="237"/>
      <c r="M21" s="239"/>
      <c r="P21" s="56"/>
      <c r="Q21" s="12"/>
      <c r="R21" s="56"/>
      <c r="S21" s="56"/>
      <c r="T21" s="56"/>
    </row>
    <row r="22" spans="1:20" ht="15.75" customHeight="1" x14ac:dyDescent="0.25">
      <c r="A22" s="47">
        <v>10</v>
      </c>
      <c r="B22" s="20"/>
      <c r="C22" s="53" t="s">
        <v>55</v>
      </c>
      <c r="D22" s="93" t="s">
        <v>14</v>
      </c>
      <c r="E22" s="21">
        <v>2</v>
      </c>
      <c r="F22" s="23">
        <v>1</v>
      </c>
      <c r="G22" s="20">
        <v>1</v>
      </c>
      <c r="H22" s="20"/>
      <c r="I22" s="20"/>
      <c r="J22" s="20">
        <f>SUM(F22:I22)*14</f>
        <v>28</v>
      </c>
      <c r="K22" s="20">
        <f>E22*25-J22</f>
        <v>22</v>
      </c>
      <c r="L22" s="204" t="s">
        <v>20</v>
      </c>
      <c r="M22" s="205"/>
      <c r="P22" s="56"/>
      <c r="Q22" s="12"/>
      <c r="R22" s="57"/>
      <c r="S22" s="57"/>
      <c r="T22" s="57"/>
    </row>
    <row r="23" spans="1:20" ht="27.75" customHeight="1" x14ac:dyDescent="0.25">
      <c r="A23" s="47">
        <v>11</v>
      </c>
      <c r="B23" s="20"/>
      <c r="C23" s="53" t="s">
        <v>54</v>
      </c>
      <c r="D23" s="93" t="s">
        <v>61</v>
      </c>
      <c r="E23" s="21">
        <v>3</v>
      </c>
      <c r="F23" s="118"/>
      <c r="G23" s="119"/>
      <c r="H23" s="119"/>
      <c r="I23" s="119"/>
      <c r="J23" s="204" t="s">
        <v>69</v>
      </c>
      <c r="K23" s="309"/>
      <c r="L23" s="204" t="s">
        <v>20</v>
      </c>
      <c r="M23" s="205"/>
      <c r="P23" s="56"/>
      <c r="Q23" s="12"/>
      <c r="R23" s="57"/>
      <c r="S23" s="57"/>
      <c r="T23" s="57"/>
    </row>
    <row r="24" spans="1:20" ht="15.75" customHeight="1" thickBot="1" x14ac:dyDescent="0.3">
      <c r="A24" s="48">
        <v>12</v>
      </c>
      <c r="B24" s="17"/>
      <c r="C24" s="54" t="s">
        <v>53</v>
      </c>
      <c r="D24" s="97" t="s">
        <v>61</v>
      </c>
      <c r="E24" s="22">
        <v>3</v>
      </c>
      <c r="F24" s="92"/>
      <c r="G24" s="45"/>
      <c r="H24" s="45"/>
      <c r="I24" s="45"/>
      <c r="J24" s="202" t="s">
        <v>68</v>
      </c>
      <c r="K24" s="243"/>
      <c r="L24" s="202" t="s">
        <v>20</v>
      </c>
      <c r="M24" s="203"/>
      <c r="P24" s="56"/>
      <c r="Q24" s="12"/>
      <c r="R24" s="57"/>
      <c r="S24" s="57"/>
      <c r="T24" s="57"/>
    </row>
    <row r="25" spans="1:20" ht="15.75" customHeight="1" thickBot="1" x14ac:dyDescent="0.3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P25" s="27"/>
      <c r="Q25" s="12"/>
      <c r="R25" s="26"/>
      <c r="S25" s="26"/>
      <c r="T25" s="26"/>
    </row>
    <row r="26" spans="1:20" ht="15.75" customHeight="1" x14ac:dyDescent="0.25">
      <c r="B26" s="226" t="s">
        <v>26</v>
      </c>
      <c r="C26" s="38" t="s">
        <v>27</v>
      </c>
      <c r="D26" s="229">
        <f>SUM(F9:I15)</f>
        <v>19</v>
      </c>
      <c r="E26" s="210"/>
      <c r="F26" s="210"/>
      <c r="G26" s="210"/>
      <c r="H26" s="210"/>
      <c r="I26" s="210"/>
      <c r="J26" s="210"/>
      <c r="K26" s="210"/>
      <c r="L26" s="210"/>
      <c r="M26" s="230"/>
      <c r="P26" s="27"/>
      <c r="Q26" s="12"/>
      <c r="R26" s="26"/>
      <c r="S26" s="26"/>
      <c r="T26" s="26"/>
    </row>
    <row r="27" spans="1:20" ht="15.75" customHeight="1" x14ac:dyDescent="0.25">
      <c r="B27" s="227"/>
      <c r="C27" s="39" t="s">
        <v>28</v>
      </c>
      <c r="D27" s="231">
        <f>SUM(F16:I18)</f>
        <v>3</v>
      </c>
      <c r="E27" s="232"/>
      <c r="F27" s="232"/>
      <c r="G27" s="232"/>
      <c r="H27" s="232"/>
      <c r="I27" s="232"/>
      <c r="J27" s="232"/>
      <c r="K27" s="232"/>
      <c r="L27" s="232"/>
      <c r="M27" s="233"/>
      <c r="P27" s="27"/>
      <c r="Q27" s="12"/>
      <c r="R27" s="26"/>
      <c r="S27" s="26"/>
      <c r="T27" s="26"/>
    </row>
    <row r="28" spans="1:20" ht="15.75" customHeight="1" thickBot="1" x14ac:dyDescent="0.3">
      <c r="B28" s="228"/>
      <c r="C28" s="40" t="s">
        <v>29</v>
      </c>
      <c r="D28" s="234">
        <f>SUM(F22:I23)</f>
        <v>2</v>
      </c>
      <c r="E28" s="211"/>
      <c r="F28" s="211"/>
      <c r="G28" s="211"/>
      <c r="H28" s="211"/>
      <c r="I28" s="211"/>
      <c r="J28" s="211"/>
      <c r="K28" s="211"/>
      <c r="L28" s="211"/>
      <c r="M28" s="235"/>
      <c r="P28" s="27"/>
      <c r="Q28" s="12"/>
      <c r="R28" s="26"/>
      <c r="S28" s="26"/>
      <c r="T28" s="26"/>
    </row>
    <row r="29" spans="1:20" s="31" customFormat="1" ht="15.75" customHeight="1" x14ac:dyDescent="0.2">
      <c r="A29" s="28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P29" s="35"/>
      <c r="Q29" s="36"/>
      <c r="R29" s="37"/>
      <c r="S29" s="37"/>
      <c r="T29" s="37"/>
    </row>
    <row r="30" spans="1:20" ht="18" customHeight="1" x14ac:dyDescent="0.25">
      <c r="B30" s="4" t="s">
        <v>30</v>
      </c>
      <c r="C30" s="9"/>
      <c r="D30" s="1"/>
      <c r="E30" s="183" t="s">
        <v>31</v>
      </c>
      <c r="F30" s="183"/>
      <c r="G30" s="4"/>
      <c r="H30" s="1"/>
      <c r="I30" s="1"/>
      <c r="J30" s="209" t="s">
        <v>32</v>
      </c>
      <c r="K30" s="209"/>
      <c r="L30" s="209"/>
      <c r="M30" s="209"/>
      <c r="P30" s="13"/>
      <c r="Q30" s="12"/>
      <c r="R30" s="206"/>
      <c r="S30" s="206"/>
      <c r="T30" s="206"/>
    </row>
    <row r="31" spans="1:20" ht="54" customHeight="1" x14ac:dyDescent="0.25">
      <c r="B31" s="223" t="str">
        <f>Sem_I!B30</f>
        <v>Mihnea - Cosmin COSTOIU</v>
      </c>
      <c r="C31" s="223"/>
      <c r="D31" s="216" t="str">
        <f>Sem_I!D30</f>
        <v>Alina Claudia  PETRESCU NIȚĂ</v>
      </c>
      <c r="E31" s="216"/>
      <c r="F31" s="216"/>
      <c r="G31" s="216"/>
      <c r="H31" s="216"/>
      <c r="I31" s="216"/>
      <c r="J31" s="242" t="str">
        <f>Sem_I!J30</f>
        <v>Prenume NUME</v>
      </c>
      <c r="K31" s="242"/>
      <c r="L31" s="242"/>
      <c r="M31" s="242"/>
      <c r="P31" s="13"/>
      <c r="Q31" s="12"/>
      <c r="R31" s="13"/>
      <c r="S31" s="13"/>
      <c r="T31" s="13"/>
    </row>
    <row r="32" spans="1:20" ht="15" customHeight="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P32" s="11"/>
      <c r="Q32" s="12"/>
      <c r="R32" s="13"/>
      <c r="S32" s="13"/>
      <c r="T32" s="13"/>
    </row>
    <row r="33" spans="2:20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P33" s="11"/>
      <c r="Q33" s="12"/>
      <c r="R33" s="13"/>
      <c r="S33" s="13"/>
      <c r="T33" s="13"/>
    </row>
    <row r="34" spans="2:20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20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20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20" ht="15" customHeight="1" x14ac:dyDescent="0.25">
      <c r="B39" s="1"/>
      <c r="C39" s="1"/>
      <c r="H39" s="4"/>
      <c r="I39" s="4"/>
      <c r="J39" s="1"/>
      <c r="K39" s="1"/>
      <c r="L39" s="1"/>
    </row>
    <row r="40" spans="2:20" ht="15" customHeight="1" x14ac:dyDescent="0.25">
      <c r="B40" s="1"/>
      <c r="C40" s="1"/>
      <c r="H40" s="4"/>
      <c r="I40" s="4"/>
      <c r="J40" s="1"/>
      <c r="K40" s="1"/>
      <c r="L40" s="1"/>
    </row>
    <row r="41" spans="2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53" spans="1:13" ht="15" customHeight="1" x14ac:dyDescent="0.25">
      <c r="A53" s="217" t="s">
        <v>33</v>
      </c>
      <c r="B53" s="217"/>
      <c r="C53" s="217"/>
      <c r="D53" s="217"/>
      <c r="E53" s="217"/>
      <c r="F53" s="217"/>
      <c r="G53" s="217"/>
      <c r="H53" s="217"/>
      <c r="I53" s="217"/>
      <c r="J53" s="217"/>
      <c r="K53" s="217"/>
      <c r="L53" s="217"/>
      <c r="M53" s="217"/>
    </row>
    <row r="54" spans="1:13" x14ac:dyDescent="0.25">
      <c r="A54" s="218" t="s">
        <v>36</v>
      </c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</row>
  </sheetData>
  <sheetProtection algorithmName="SHA-512" hashValue="n/LHHw5xZsdRWIcwQwee9M++zXw2UJgyAzVugJ2sLKWROaoKgs4JJGCx6AjLwEuC+FnQYinOcPkDik7LzV4haw==" saltValue="08PEjhLek577xBorF+qTcQ==" spinCount="100000" sheet="1" formatCells="0" formatRows="0" insertRows="0" insertHyperlinks="0" deleteRows="0" sort="0" autoFilter="0" pivotTables="0"/>
  <protectedRanges>
    <protectedRange sqref="C3:G4 D2 L2:M2 A22:B24 D31 J31 E9:XFD14 K1:L1 E16:XFD18 A9:C14 A16:C18" name="Editabil"/>
    <protectedRange sqref="D9" name="Editabil_3_4_3_1"/>
    <protectedRange sqref="D10:D14" name="Editabil_3_4_3_2"/>
    <protectedRange sqref="D16:D18" name="Editabil_3_4_3_3"/>
    <protectedRange sqref="D22:D24" name="Editabil_3_4_3_4"/>
  </protectedRanges>
  <mergeCells count="57">
    <mergeCell ref="I16:I18"/>
    <mergeCell ref="J16:J18"/>
    <mergeCell ref="C4:G4"/>
    <mergeCell ref="L4:M4"/>
    <mergeCell ref="F6:I6"/>
    <mergeCell ref="J6:K6"/>
    <mergeCell ref="L6:M7"/>
    <mergeCell ref="C3:G3"/>
    <mergeCell ref="L3:M3"/>
    <mergeCell ref="D1:H1"/>
    <mergeCell ref="K1:L1"/>
    <mergeCell ref="B2:C2"/>
    <mergeCell ref="D2:H2"/>
    <mergeCell ref="L2:M2"/>
    <mergeCell ref="L11:M11"/>
    <mergeCell ref="L14:M14"/>
    <mergeCell ref="A6:A7"/>
    <mergeCell ref="B6:B7"/>
    <mergeCell ref="C6:C7"/>
    <mergeCell ref="D6:D7"/>
    <mergeCell ref="E6:E7"/>
    <mergeCell ref="J14:K14"/>
    <mergeCell ref="L13:M13"/>
    <mergeCell ref="L12:M12"/>
    <mergeCell ref="A8:M8"/>
    <mergeCell ref="L9:M9"/>
    <mergeCell ref="L10:M10"/>
    <mergeCell ref="D16:D18"/>
    <mergeCell ref="F16:F18"/>
    <mergeCell ref="R30:T30"/>
    <mergeCell ref="A15:M15"/>
    <mergeCell ref="A19:C20"/>
    <mergeCell ref="E19:E20"/>
    <mergeCell ref="J19:J20"/>
    <mergeCell ref="B26:B28"/>
    <mergeCell ref="D26:M26"/>
    <mergeCell ref="D27:M27"/>
    <mergeCell ref="K19:K20"/>
    <mergeCell ref="L16:M18"/>
    <mergeCell ref="K16:K18"/>
    <mergeCell ref="E16:E18"/>
    <mergeCell ref="G16:G18"/>
    <mergeCell ref="H16:H18"/>
    <mergeCell ref="A53:M53"/>
    <mergeCell ref="A21:M21"/>
    <mergeCell ref="D28:M28"/>
    <mergeCell ref="A54:M54"/>
    <mergeCell ref="L22:M22"/>
    <mergeCell ref="L23:M23"/>
    <mergeCell ref="L24:M24"/>
    <mergeCell ref="E30:F30"/>
    <mergeCell ref="J30:M30"/>
    <mergeCell ref="J31:M31"/>
    <mergeCell ref="B31:C31"/>
    <mergeCell ref="D31:I31"/>
    <mergeCell ref="J24:K24"/>
    <mergeCell ref="J23:K23"/>
  </mergeCells>
  <conditionalFormatting sqref="D1:D8 D19:D21 D25:D42">
    <cfRule type="cellIs" dxfId="35" priority="54" stopIfTrue="1" operator="equal">
      <formula>"DS"</formula>
    </cfRule>
    <cfRule type="cellIs" dxfId="34" priority="55" operator="equal">
      <formula>"DA"</formula>
    </cfRule>
    <cfRule type="cellIs" dxfId="33" priority="56" operator="equal">
      <formula>"DC"</formula>
    </cfRule>
  </conditionalFormatting>
  <conditionalFormatting sqref="D9:D13">
    <cfRule type="cellIs" dxfId="32" priority="1" operator="equal">
      <formula>"C'"</formula>
    </cfRule>
    <cfRule type="cellIs" dxfId="31" priority="3" operator="equal">
      <formula>"C"</formula>
    </cfRule>
    <cfRule type="cellIs" dxfId="30" priority="4" operator="equal">
      <formula>"F"</formula>
    </cfRule>
  </conditionalFormatting>
  <conditionalFormatting sqref="D9:D14">
    <cfRule type="cellIs" dxfId="29" priority="2" operator="equal">
      <formula>"S"</formula>
    </cfRule>
  </conditionalFormatting>
  <conditionalFormatting sqref="D14 D22:D24">
    <cfRule type="cellIs" dxfId="28" priority="6" operator="equal">
      <formula>"C'"</formula>
    </cfRule>
    <cfRule type="cellIs" dxfId="27" priority="8" operator="equal">
      <formula>"C"</formula>
    </cfRule>
    <cfRule type="cellIs" dxfId="26" priority="9" operator="equal">
      <formula>"F"</formula>
    </cfRule>
  </conditionalFormatting>
  <conditionalFormatting sqref="D14">
    <cfRule type="containsText" dxfId="25" priority="5" operator="containsText" text="S'">
      <formula>NOT(ISERROR(SEARCH("S'",D14)))</formula>
    </cfRule>
  </conditionalFormatting>
  <conditionalFormatting sqref="D16:D17">
    <cfRule type="cellIs" dxfId="24" priority="10" operator="equal">
      <formula>"C'"</formula>
    </cfRule>
    <cfRule type="cellIs" dxfId="23" priority="11" operator="equal">
      <formula>"S"</formula>
    </cfRule>
    <cfRule type="cellIs" dxfId="22" priority="12" operator="equal">
      <formula>"C"</formula>
    </cfRule>
    <cfRule type="cellIs" dxfId="21" priority="13" operator="equal">
      <formula>"F"</formula>
    </cfRule>
  </conditionalFormatting>
  <conditionalFormatting sqref="D22:D24">
    <cfRule type="cellIs" dxfId="20" priority="7" operator="equal">
      <formula>"S"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5" fitToWidth="0" orientation="landscape" horizontalDpi="300" verticalDpi="300" r:id="rId1"/>
  <rowBreaks count="1" manualBreakCount="1">
    <brk id="33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8"/>
  <sheetViews>
    <sheetView tabSelected="1" zoomScale="80" zoomScaleNormal="80" zoomScaleSheetLayoutView="100" workbookViewId="0">
      <selection activeCell="T29" sqref="T29"/>
    </sheetView>
  </sheetViews>
  <sheetFormatPr defaultRowHeight="15" x14ac:dyDescent="0.25"/>
  <cols>
    <col min="1" max="1" width="4.7109375" style="6" customWidth="1"/>
    <col min="2" max="2" width="19.42578125" bestFit="1" customWidth="1"/>
    <col min="3" max="3" width="45.7109375" customWidth="1"/>
    <col min="4" max="4" width="10.42578125" customWidth="1"/>
    <col min="5" max="5" width="6" customWidth="1"/>
    <col min="6" max="6" width="7.5703125" customWidth="1"/>
    <col min="7" max="9" width="5.5703125" customWidth="1"/>
    <col min="10" max="10" width="11" customWidth="1"/>
    <col min="11" max="11" width="10.140625" customWidth="1"/>
    <col min="12" max="12" width="3.7109375" style="6" customWidth="1"/>
    <col min="13" max="13" width="8.5703125" style="6" customWidth="1"/>
    <col min="20" max="20" width="10.140625" customWidth="1"/>
  </cols>
  <sheetData>
    <row r="1" spans="1:20" ht="67.5" customHeight="1" x14ac:dyDescent="0.3">
      <c r="B1" s="3"/>
      <c r="C1" s="4"/>
      <c r="D1" s="197" t="str">
        <f>Sem_I!D1</f>
        <v>Plan de învățământ licență</v>
      </c>
      <c r="E1" s="197"/>
      <c r="F1" s="197"/>
      <c r="G1" s="197"/>
      <c r="H1" s="197"/>
      <c r="I1" s="2"/>
      <c r="J1" s="5"/>
      <c r="K1" s="268"/>
      <c r="L1" s="268"/>
      <c r="P1" s="55"/>
      <c r="Q1" s="55"/>
      <c r="R1" s="55"/>
      <c r="S1" s="55"/>
      <c r="T1" s="55"/>
    </row>
    <row r="2" spans="1:20" ht="15" customHeight="1" x14ac:dyDescent="0.25">
      <c r="B2" s="182"/>
      <c r="C2" s="182"/>
      <c r="D2" s="183" t="str">
        <f>Sem_I!D2</f>
        <v>2025 - 2028</v>
      </c>
      <c r="E2" s="183"/>
      <c r="F2" s="183"/>
      <c r="G2" s="183"/>
      <c r="H2" s="183"/>
      <c r="J2" s="8"/>
      <c r="K2" s="8" t="s">
        <v>0</v>
      </c>
      <c r="L2" s="182" t="str">
        <f>Sem_V!L2</f>
        <v>2027 - 2028</v>
      </c>
      <c r="M2" s="182"/>
      <c r="S2" s="56"/>
      <c r="T2" s="56"/>
    </row>
    <row r="3" spans="1:20" x14ac:dyDescent="0.25">
      <c r="B3" s="7" t="s">
        <v>1</v>
      </c>
      <c r="C3" s="182" t="str">
        <f>Sem_I!C3</f>
        <v>Informatică</v>
      </c>
      <c r="D3" s="182"/>
      <c r="E3" s="182"/>
      <c r="F3" s="182"/>
      <c r="G3" s="182"/>
      <c r="J3" s="8"/>
      <c r="K3" s="8" t="s">
        <v>2</v>
      </c>
      <c r="L3" s="182" t="str">
        <f>Sem_V!L3</f>
        <v>III</v>
      </c>
      <c r="M3" s="182"/>
      <c r="S3" s="56"/>
      <c r="T3" s="56"/>
    </row>
    <row r="4" spans="1:20" x14ac:dyDescent="0.25">
      <c r="B4" s="7" t="s">
        <v>4</v>
      </c>
      <c r="C4" s="182" t="str">
        <f>Sem_I!C4</f>
        <v>Securitate informatică și știința datelor</v>
      </c>
      <c r="D4" s="182"/>
      <c r="E4" s="182"/>
      <c r="F4" s="182"/>
      <c r="G4" s="182"/>
      <c r="J4" s="8"/>
      <c r="K4" s="8" t="s">
        <v>5</v>
      </c>
      <c r="L4" s="182" t="s">
        <v>34</v>
      </c>
      <c r="M4" s="182"/>
      <c r="S4" s="56"/>
      <c r="T4" s="56"/>
    </row>
    <row r="5" spans="1:20" s="31" customFormat="1" ht="12" customHeight="1" thickBot="1" x14ac:dyDescent="0.25">
      <c r="A5" s="28"/>
      <c r="B5" s="29"/>
      <c r="C5" s="30"/>
      <c r="D5" s="30"/>
      <c r="E5" s="30"/>
      <c r="F5" s="30"/>
      <c r="G5" s="30"/>
      <c r="J5" s="32"/>
      <c r="K5" s="33"/>
      <c r="L5" s="30"/>
      <c r="M5" s="28"/>
      <c r="P5" s="56"/>
      <c r="Q5" s="56"/>
      <c r="R5" s="56"/>
      <c r="S5" s="56"/>
      <c r="T5" s="56"/>
    </row>
    <row r="6" spans="1:20" s="1" customFormat="1" ht="20.100000000000001" customHeight="1" x14ac:dyDescent="0.25">
      <c r="A6" s="193" t="s">
        <v>6</v>
      </c>
      <c r="B6" s="187" t="s">
        <v>7</v>
      </c>
      <c r="C6" s="187" t="s">
        <v>8</v>
      </c>
      <c r="D6" s="187" t="s">
        <v>9</v>
      </c>
      <c r="E6" s="191" t="s">
        <v>10</v>
      </c>
      <c r="F6" s="200" t="s">
        <v>11</v>
      </c>
      <c r="G6" s="201"/>
      <c r="H6" s="201"/>
      <c r="I6" s="201"/>
      <c r="J6" s="187" t="s">
        <v>12</v>
      </c>
      <c r="K6" s="187"/>
      <c r="L6" s="187" t="s">
        <v>13</v>
      </c>
      <c r="M6" s="195"/>
      <c r="P6" s="56"/>
      <c r="Q6" s="56"/>
      <c r="R6" s="56"/>
      <c r="S6" s="56"/>
      <c r="T6" s="56"/>
    </row>
    <row r="7" spans="1:20" ht="30.75" thickBot="1" x14ac:dyDescent="0.3">
      <c r="A7" s="194"/>
      <c r="B7" s="188"/>
      <c r="C7" s="188"/>
      <c r="D7" s="188"/>
      <c r="E7" s="192"/>
      <c r="F7" s="10" t="s">
        <v>14</v>
      </c>
      <c r="G7" s="10" t="s">
        <v>15</v>
      </c>
      <c r="H7" s="10" t="s">
        <v>16</v>
      </c>
      <c r="I7" s="10" t="s">
        <v>17</v>
      </c>
      <c r="J7" s="76" t="s">
        <v>66</v>
      </c>
      <c r="K7" s="76" t="s">
        <v>60</v>
      </c>
      <c r="L7" s="188"/>
      <c r="M7" s="196"/>
      <c r="P7" s="56"/>
      <c r="Q7" s="56"/>
      <c r="R7" s="56"/>
      <c r="S7" s="56"/>
      <c r="T7" s="56"/>
    </row>
    <row r="8" spans="1:20" ht="15.75" thickBot="1" x14ac:dyDescent="0.3">
      <c r="A8" s="272" t="s">
        <v>18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4"/>
      <c r="P8" s="56"/>
      <c r="Q8" s="56"/>
      <c r="R8" s="56"/>
      <c r="S8" s="56"/>
      <c r="T8" s="56"/>
    </row>
    <row r="9" spans="1:20" ht="15" customHeight="1" x14ac:dyDescent="0.25">
      <c r="A9" s="43">
        <v>1</v>
      </c>
      <c r="B9" s="19"/>
      <c r="C9" s="165" t="s">
        <v>119</v>
      </c>
      <c r="D9" s="93" t="s">
        <v>15</v>
      </c>
      <c r="E9" s="24">
        <v>6</v>
      </c>
      <c r="F9" s="141">
        <v>2</v>
      </c>
      <c r="G9" s="142"/>
      <c r="H9" s="142">
        <v>2</v>
      </c>
      <c r="I9" s="19"/>
      <c r="J9" s="19">
        <f>SUM(F9:I9)*14</f>
        <v>56</v>
      </c>
      <c r="K9" s="19">
        <f>E9*25-J9</f>
        <v>94</v>
      </c>
      <c r="L9" s="198" t="s">
        <v>19</v>
      </c>
      <c r="M9" s="199"/>
      <c r="P9" s="56"/>
      <c r="Q9" s="56"/>
      <c r="R9" s="56"/>
      <c r="S9" s="56"/>
      <c r="T9" s="56"/>
    </row>
    <row r="10" spans="1:20" ht="15" customHeight="1" x14ac:dyDescent="0.25">
      <c r="A10" s="101">
        <v>2</v>
      </c>
      <c r="B10" s="70"/>
      <c r="C10" s="90" t="s">
        <v>120</v>
      </c>
      <c r="D10" s="93" t="s">
        <v>15</v>
      </c>
      <c r="E10" s="21">
        <v>5</v>
      </c>
      <c r="F10" s="143">
        <v>2</v>
      </c>
      <c r="G10" s="144"/>
      <c r="H10" s="144">
        <v>2</v>
      </c>
      <c r="I10" s="20"/>
      <c r="J10" s="20">
        <f>SUM(F10:I10)*14</f>
        <v>56</v>
      </c>
      <c r="K10" s="20">
        <f>E10*25-J10</f>
        <v>69</v>
      </c>
      <c r="L10" s="207" t="s">
        <v>19</v>
      </c>
      <c r="M10" s="208"/>
      <c r="P10" s="56"/>
      <c r="Q10" s="56"/>
      <c r="R10" s="56"/>
      <c r="S10" s="56"/>
      <c r="T10" s="56"/>
    </row>
    <row r="11" spans="1:20" ht="15" customHeight="1" x14ac:dyDescent="0.25">
      <c r="A11" s="41">
        <v>3</v>
      </c>
      <c r="B11" s="20"/>
      <c r="C11" s="172" t="s">
        <v>121</v>
      </c>
      <c r="D11" s="93" t="s">
        <v>15</v>
      </c>
      <c r="E11" s="21">
        <v>5</v>
      </c>
      <c r="F11" s="143">
        <v>2</v>
      </c>
      <c r="G11" s="144">
        <v>1</v>
      </c>
      <c r="H11" s="144">
        <v>1</v>
      </c>
      <c r="I11" s="20"/>
      <c r="J11" s="20">
        <f>SUM(F11:I11)*14</f>
        <v>56</v>
      </c>
      <c r="K11" s="20">
        <f>E11*25-J11</f>
        <v>69</v>
      </c>
      <c r="L11" s="204" t="s">
        <v>19</v>
      </c>
      <c r="M11" s="205"/>
      <c r="P11" s="56"/>
      <c r="Q11" s="56"/>
      <c r="R11" s="56"/>
      <c r="S11" s="56"/>
      <c r="T11" s="56"/>
    </row>
    <row r="12" spans="1:20" x14ac:dyDescent="0.25">
      <c r="A12" s="41">
        <v>5</v>
      </c>
      <c r="B12" s="20"/>
      <c r="C12" s="53" t="s">
        <v>73</v>
      </c>
      <c r="D12" s="93" t="s">
        <v>15</v>
      </c>
      <c r="E12" s="21">
        <v>6</v>
      </c>
      <c r="F12" s="23"/>
      <c r="G12" s="20"/>
      <c r="H12" s="20"/>
      <c r="I12" s="20">
        <v>5</v>
      </c>
      <c r="J12" s="20">
        <f>SUM(F12:I12)*14</f>
        <v>70</v>
      </c>
      <c r="K12" s="20">
        <f>E12*25-J12</f>
        <v>80</v>
      </c>
      <c r="L12" s="207" t="s">
        <v>19</v>
      </c>
      <c r="M12" s="208"/>
      <c r="P12" s="56"/>
      <c r="Q12" s="56"/>
      <c r="R12" s="56"/>
      <c r="S12" s="56"/>
      <c r="T12" s="56"/>
    </row>
    <row r="13" spans="1:20" ht="15.75" thickBot="1" x14ac:dyDescent="0.3">
      <c r="A13" s="59">
        <v>6</v>
      </c>
      <c r="B13" s="79"/>
      <c r="C13" s="58" t="s">
        <v>76</v>
      </c>
      <c r="D13" s="97" t="s">
        <v>71</v>
      </c>
      <c r="E13" s="100">
        <v>3</v>
      </c>
      <c r="F13" s="92"/>
      <c r="G13" s="45"/>
      <c r="H13" s="45"/>
      <c r="I13" s="45"/>
      <c r="J13" s="202" t="s">
        <v>74</v>
      </c>
      <c r="K13" s="243"/>
      <c r="L13" s="252" t="s">
        <v>20</v>
      </c>
      <c r="M13" s="318"/>
      <c r="P13" s="13"/>
      <c r="Q13" s="13"/>
      <c r="R13" s="13"/>
      <c r="S13" s="13"/>
      <c r="T13" s="13"/>
    </row>
    <row r="14" spans="1:20" ht="15" customHeight="1" thickBot="1" x14ac:dyDescent="0.3">
      <c r="A14" s="312" t="s">
        <v>21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313"/>
      <c r="O14" s="56"/>
      <c r="P14" s="56"/>
      <c r="Q14" s="56"/>
      <c r="R14" s="56"/>
      <c r="S14" s="56"/>
    </row>
    <row r="15" spans="1:20" ht="15.75" customHeight="1" x14ac:dyDescent="0.25">
      <c r="A15" s="43">
        <v>7</v>
      </c>
      <c r="B15" s="44"/>
      <c r="C15" s="179" t="s">
        <v>122</v>
      </c>
      <c r="D15" s="260" t="s">
        <v>15</v>
      </c>
      <c r="E15" s="262">
        <v>5</v>
      </c>
      <c r="F15" s="265">
        <v>2</v>
      </c>
      <c r="G15" s="248"/>
      <c r="H15" s="248">
        <v>2</v>
      </c>
      <c r="I15" s="248"/>
      <c r="J15" s="248">
        <f>SUM(F15:I17)*14</f>
        <v>56</v>
      </c>
      <c r="K15" s="248">
        <f>25*E15-J15</f>
        <v>69</v>
      </c>
      <c r="L15" s="244" t="s">
        <v>20</v>
      </c>
      <c r="M15" s="245"/>
      <c r="P15" s="56"/>
      <c r="Q15" s="56"/>
      <c r="R15" s="56"/>
      <c r="S15" s="56"/>
      <c r="T15" s="56"/>
    </row>
    <row r="16" spans="1:20" ht="15.75" customHeight="1" x14ac:dyDescent="0.25">
      <c r="A16" s="96">
        <v>8</v>
      </c>
      <c r="B16" s="80"/>
      <c r="C16" s="180" t="s">
        <v>123</v>
      </c>
      <c r="D16" s="261"/>
      <c r="E16" s="264"/>
      <c r="F16" s="267"/>
      <c r="G16" s="249"/>
      <c r="H16" s="249"/>
      <c r="I16" s="249"/>
      <c r="J16" s="249"/>
      <c r="K16" s="249"/>
      <c r="L16" s="250"/>
      <c r="M16" s="251"/>
      <c r="P16" s="56"/>
      <c r="Q16" s="56"/>
      <c r="R16" s="56"/>
      <c r="S16" s="56"/>
      <c r="T16" s="56"/>
    </row>
    <row r="17" spans="1:20" ht="15.75" thickBot="1" x14ac:dyDescent="0.3">
      <c r="A17" s="64">
        <v>9</v>
      </c>
      <c r="B17" s="78"/>
      <c r="C17" s="153" t="s">
        <v>124</v>
      </c>
      <c r="D17" s="285"/>
      <c r="E17" s="263"/>
      <c r="F17" s="266"/>
      <c r="G17" s="252"/>
      <c r="H17" s="252"/>
      <c r="I17" s="252"/>
      <c r="J17" s="252"/>
      <c r="K17" s="252"/>
      <c r="L17" s="246"/>
      <c r="M17" s="247"/>
      <c r="P17" s="56"/>
      <c r="Q17" s="56"/>
      <c r="R17" s="56"/>
      <c r="S17" s="56"/>
      <c r="T17" s="56"/>
    </row>
    <row r="18" spans="1:20" x14ac:dyDescent="0.25">
      <c r="A18" s="98"/>
      <c r="B18" s="99"/>
      <c r="C18" s="86"/>
      <c r="D18" s="94"/>
      <c r="E18" s="127"/>
      <c r="F18" s="128"/>
      <c r="G18" s="75"/>
      <c r="H18" s="75"/>
      <c r="I18" s="75"/>
      <c r="J18" s="75">
        <f>SUM(F18:I19)*14</f>
        <v>0</v>
      </c>
      <c r="K18" s="75">
        <f>25*E18-J18</f>
        <v>0</v>
      </c>
      <c r="L18" s="130"/>
      <c r="M18" s="131"/>
      <c r="P18" s="56"/>
      <c r="Q18" s="56"/>
      <c r="R18" s="56"/>
      <c r="S18" s="56"/>
      <c r="T18" s="56"/>
    </row>
    <row r="19" spans="1:20" x14ac:dyDescent="0.3">
      <c r="A19" s="42"/>
      <c r="B19" s="45"/>
      <c r="C19" s="54"/>
      <c r="D19" s="97"/>
      <c r="E19" s="100"/>
      <c r="F19" s="129"/>
      <c r="G19" s="79"/>
      <c r="H19" s="79"/>
      <c r="I19" s="79"/>
      <c r="J19" s="79"/>
      <c r="K19" s="79"/>
      <c r="L19" s="132"/>
      <c r="M19" s="84"/>
      <c r="P19" s="56"/>
      <c r="Q19" s="56"/>
      <c r="R19" s="56"/>
      <c r="S19" s="56"/>
      <c r="T19" s="56"/>
    </row>
    <row r="20" spans="1:20" x14ac:dyDescent="0.25">
      <c r="A20" s="219" t="s">
        <v>22</v>
      </c>
      <c r="B20" s="220"/>
      <c r="C20" s="220"/>
      <c r="D20" s="14" t="s">
        <v>23</v>
      </c>
      <c r="E20" s="240">
        <f t="shared" ref="E20:I20" si="0">SUM(E9:E19)</f>
        <v>30</v>
      </c>
      <c r="F20" s="61">
        <f t="shared" si="0"/>
        <v>8</v>
      </c>
      <c r="G20" s="62">
        <f t="shared" si="0"/>
        <v>1</v>
      </c>
      <c r="H20" s="62">
        <f t="shared" si="0"/>
        <v>7</v>
      </c>
      <c r="I20" s="62">
        <f t="shared" si="0"/>
        <v>5</v>
      </c>
      <c r="J20" s="210">
        <f>SUM(J9:J19)</f>
        <v>294</v>
      </c>
      <c r="K20" s="210">
        <f>SUM(K9:K19)</f>
        <v>381</v>
      </c>
      <c r="L20" s="62" t="s">
        <v>24</v>
      </c>
      <c r="M20" s="65" t="s">
        <v>43</v>
      </c>
      <c r="P20" s="56"/>
      <c r="Q20" s="56"/>
      <c r="R20" s="56"/>
      <c r="S20" s="56"/>
      <c r="T20" s="56"/>
    </row>
    <row r="21" spans="1:20" ht="15.75" thickBot="1" x14ac:dyDescent="0.3">
      <c r="A21" s="221"/>
      <c r="B21" s="222"/>
      <c r="C21" s="222"/>
      <c r="D21" s="15" t="s">
        <v>25</v>
      </c>
      <c r="E21" s="241"/>
      <c r="F21" s="63">
        <f>COUNT(F9:F19)</f>
        <v>4</v>
      </c>
      <c r="G21" s="16">
        <f>COUNT(G9:G19)</f>
        <v>1</v>
      </c>
      <c r="H21" s="16">
        <f>COUNT(H9:H19)</f>
        <v>4</v>
      </c>
      <c r="I21" s="16">
        <f>COUNT(I9:I19)</f>
        <v>1</v>
      </c>
      <c r="J21" s="211"/>
      <c r="K21" s="211"/>
      <c r="L21" s="17">
        <f>COUNTIF(L9:L19,"=E")</f>
        <v>4</v>
      </c>
      <c r="M21" s="18">
        <f>COUNTIF(L9:L19,"=V")+COUNTIF(L9:M19,"=C")</f>
        <v>2</v>
      </c>
      <c r="P21" s="56"/>
      <c r="Q21" s="56"/>
      <c r="R21" s="56"/>
      <c r="S21" s="56"/>
      <c r="T21" s="56"/>
    </row>
    <row r="22" spans="1:20" ht="15" customHeight="1" x14ac:dyDescent="0.25">
      <c r="A22" s="295" t="s">
        <v>38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96"/>
      <c r="P22" s="56"/>
      <c r="Q22" s="12"/>
      <c r="R22" s="56"/>
      <c r="S22" s="56"/>
      <c r="T22" s="56"/>
    </row>
    <row r="23" spans="1:20" ht="15.75" customHeight="1" x14ac:dyDescent="0.25">
      <c r="A23" s="47">
        <v>10</v>
      </c>
      <c r="B23" s="20"/>
      <c r="C23" s="53" t="s">
        <v>59</v>
      </c>
      <c r="D23" s="93" t="s">
        <v>14</v>
      </c>
      <c r="E23" s="82">
        <v>3</v>
      </c>
      <c r="F23" s="23">
        <v>1</v>
      </c>
      <c r="G23" s="20">
        <v>1</v>
      </c>
      <c r="H23" s="20"/>
      <c r="I23" s="20"/>
      <c r="J23" s="20">
        <f>SUM(F23:I23)*14</f>
        <v>28</v>
      </c>
      <c r="K23" s="20">
        <f>E23*25-J23</f>
        <v>47</v>
      </c>
      <c r="L23" s="204" t="s">
        <v>19</v>
      </c>
      <c r="M23" s="205"/>
      <c r="P23" s="56"/>
      <c r="Q23" s="12"/>
      <c r="R23" s="57"/>
      <c r="S23" s="57"/>
      <c r="T23" s="57"/>
    </row>
    <row r="24" spans="1:20" ht="27" customHeight="1" x14ac:dyDescent="0.25">
      <c r="A24" s="47">
        <v>11</v>
      </c>
      <c r="B24" s="20"/>
      <c r="C24" s="53" t="s">
        <v>58</v>
      </c>
      <c r="D24" s="93" t="s">
        <v>61</v>
      </c>
      <c r="E24" s="82">
        <v>2</v>
      </c>
      <c r="F24" s="118"/>
      <c r="G24" s="119"/>
      <c r="H24" s="119"/>
      <c r="I24" s="119"/>
      <c r="J24" s="204" t="s">
        <v>70</v>
      </c>
      <c r="K24" s="309"/>
      <c r="L24" s="204" t="s">
        <v>20</v>
      </c>
      <c r="M24" s="205"/>
      <c r="P24" s="56"/>
      <c r="Q24" s="12"/>
      <c r="R24" s="57"/>
      <c r="S24" s="57"/>
      <c r="T24" s="57"/>
    </row>
    <row r="25" spans="1:20" ht="15.75" customHeight="1" thickBot="1" x14ac:dyDescent="0.3">
      <c r="A25" s="48">
        <v>12</v>
      </c>
      <c r="B25" s="17"/>
      <c r="C25" s="54" t="s">
        <v>56</v>
      </c>
      <c r="D25" s="97" t="s">
        <v>61</v>
      </c>
      <c r="E25" s="81">
        <v>3</v>
      </c>
      <c r="F25" s="92"/>
      <c r="G25" s="45"/>
      <c r="H25" s="45"/>
      <c r="I25" s="45"/>
      <c r="J25" s="202" t="s">
        <v>68</v>
      </c>
      <c r="K25" s="243"/>
      <c r="L25" s="202" t="s">
        <v>20</v>
      </c>
      <c r="M25" s="203"/>
      <c r="P25" s="56"/>
      <c r="Q25" s="12"/>
      <c r="R25" s="57"/>
      <c r="S25" s="57"/>
      <c r="T25" s="57"/>
    </row>
    <row r="26" spans="1:20" ht="15.75" customHeight="1" thickBot="1" x14ac:dyDescent="0.3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P26" s="27"/>
      <c r="Q26" s="12"/>
      <c r="R26" s="26"/>
      <c r="S26" s="26"/>
      <c r="T26" s="26"/>
    </row>
    <row r="27" spans="1:20" ht="15.75" customHeight="1" thickBot="1" x14ac:dyDescent="0.3">
      <c r="B27" s="314" t="s">
        <v>57</v>
      </c>
      <c r="C27" s="315"/>
      <c r="D27" s="316" t="s">
        <v>67</v>
      </c>
      <c r="E27" s="317"/>
      <c r="F27" s="317"/>
      <c r="G27" s="49"/>
      <c r="H27" s="49"/>
      <c r="I27" s="49"/>
      <c r="J27" s="49"/>
      <c r="K27" s="49"/>
      <c r="L27" s="50"/>
      <c r="M27" s="51"/>
      <c r="P27" s="27"/>
      <c r="Q27" s="12"/>
      <c r="R27" s="26"/>
      <c r="S27" s="26"/>
      <c r="T27" s="26"/>
    </row>
    <row r="28" spans="1:20" ht="15.75" customHeight="1" thickBot="1" x14ac:dyDescent="0.3">
      <c r="B28" s="314" t="s">
        <v>75</v>
      </c>
      <c r="C28" s="315"/>
      <c r="D28" s="316" t="s">
        <v>39</v>
      </c>
      <c r="E28" s="317"/>
      <c r="F28" s="317"/>
      <c r="G28" s="49"/>
      <c r="H28" s="49"/>
      <c r="I28" s="49"/>
      <c r="J28" s="49"/>
      <c r="K28" s="49"/>
      <c r="L28" s="50"/>
      <c r="M28" s="51"/>
      <c r="P28" s="27"/>
      <c r="Q28" s="12"/>
      <c r="R28" s="26"/>
      <c r="S28" s="26"/>
      <c r="T28" s="26"/>
    </row>
    <row r="29" spans="1:20" ht="15.75" customHeight="1" thickBot="1" x14ac:dyDescent="0.3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27"/>
      <c r="Q29" s="12"/>
      <c r="R29" s="26"/>
      <c r="S29" s="26"/>
      <c r="T29" s="26"/>
    </row>
    <row r="30" spans="1:20" ht="15.75" customHeight="1" x14ac:dyDescent="0.25">
      <c r="B30" s="226" t="s">
        <v>26</v>
      </c>
      <c r="C30" s="38" t="s">
        <v>27</v>
      </c>
      <c r="D30" s="229">
        <f>SUM(F9:I14)</f>
        <v>17</v>
      </c>
      <c r="E30" s="210"/>
      <c r="F30" s="210"/>
      <c r="G30" s="210"/>
      <c r="H30" s="210"/>
      <c r="I30" s="210"/>
      <c r="J30" s="210"/>
      <c r="K30" s="210"/>
      <c r="L30" s="210"/>
      <c r="M30" s="230"/>
      <c r="P30" s="27"/>
      <c r="Q30" s="12"/>
      <c r="R30" s="26"/>
      <c r="S30" s="26"/>
      <c r="T30" s="26"/>
    </row>
    <row r="31" spans="1:20" ht="15.75" customHeight="1" x14ac:dyDescent="0.25">
      <c r="B31" s="227"/>
      <c r="C31" s="39" t="s">
        <v>28</v>
      </c>
      <c r="D31" s="231">
        <f>SUM(F15:I19)</f>
        <v>4</v>
      </c>
      <c r="E31" s="232"/>
      <c r="F31" s="232"/>
      <c r="G31" s="232"/>
      <c r="H31" s="232"/>
      <c r="I31" s="232"/>
      <c r="J31" s="232"/>
      <c r="K31" s="232"/>
      <c r="L31" s="232"/>
      <c r="M31" s="233"/>
      <c r="P31" s="27"/>
      <c r="Q31" s="12"/>
      <c r="R31" s="26"/>
      <c r="S31" s="26"/>
      <c r="T31" s="26"/>
    </row>
    <row r="32" spans="1:20" ht="15.75" customHeight="1" thickBot="1" x14ac:dyDescent="0.3">
      <c r="B32" s="228"/>
      <c r="C32" s="40" t="s">
        <v>29</v>
      </c>
      <c r="D32" s="234">
        <f>SUM(F23:I24)</f>
        <v>2</v>
      </c>
      <c r="E32" s="211"/>
      <c r="F32" s="211"/>
      <c r="G32" s="211"/>
      <c r="H32" s="211"/>
      <c r="I32" s="211"/>
      <c r="J32" s="211"/>
      <c r="K32" s="211"/>
      <c r="L32" s="211"/>
      <c r="M32" s="235"/>
      <c r="P32" s="27"/>
      <c r="Q32" s="12"/>
      <c r="R32" s="26"/>
      <c r="S32" s="26"/>
      <c r="T32" s="26"/>
    </row>
    <row r="33" spans="1:20" s="31" customFormat="1" ht="15.75" customHeight="1" x14ac:dyDescent="0.2">
      <c r="A33" s="28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P33" s="35"/>
      <c r="Q33" s="36"/>
      <c r="R33" s="37"/>
      <c r="S33" s="37"/>
      <c r="T33" s="37"/>
    </row>
    <row r="34" spans="1:20" ht="18" customHeight="1" x14ac:dyDescent="0.25">
      <c r="B34" s="4" t="s">
        <v>30</v>
      </c>
      <c r="C34" s="9"/>
      <c r="D34" s="1"/>
      <c r="E34" s="183" t="s">
        <v>31</v>
      </c>
      <c r="F34" s="183"/>
      <c r="G34" s="4"/>
      <c r="H34" s="1"/>
      <c r="I34" s="1"/>
      <c r="J34" s="209" t="s">
        <v>32</v>
      </c>
      <c r="K34" s="209"/>
      <c r="L34" s="209"/>
      <c r="M34" s="209"/>
      <c r="P34" s="13"/>
      <c r="Q34" s="12"/>
      <c r="R34" s="206"/>
      <c r="S34" s="206"/>
      <c r="T34" s="206"/>
    </row>
    <row r="35" spans="1:20" ht="54" customHeight="1" x14ac:dyDescent="0.25">
      <c r="B35" s="223" t="str">
        <f>Sem_I!B30</f>
        <v>Mihnea - Cosmin COSTOIU</v>
      </c>
      <c r="C35" s="223"/>
      <c r="D35" s="216" t="str">
        <f>Sem_I!D30</f>
        <v>Alina Claudia  PETRESCU NIȚĂ</v>
      </c>
      <c r="E35" s="216"/>
      <c r="F35" s="216"/>
      <c r="G35" s="216"/>
      <c r="H35" s="216"/>
      <c r="I35" s="216"/>
      <c r="J35" s="242" t="str">
        <f>Sem_I!J30</f>
        <v>Prenume NUME</v>
      </c>
      <c r="K35" s="242"/>
      <c r="L35" s="242"/>
      <c r="M35" s="242"/>
      <c r="P35" s="13"/>
      <c r="Q35" s="12"/>
      <c r="R35" s="13"/>
      <c r="S35" s="13"/>
      <c r="T35" s="13"/>
    </row>
    <row r="36" spans="1:20" ht="15" customHeigh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P36" s="11"/>
      <c r="Q36" s="12"/>
      <c r="R36" s="13"/>
      <c r="S36" s="13"/>
      <c r="T36" s="13"/>
    </row>
    <row r="37" spans="1:20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P37" s="11"/>
      <c r="Q37" s="12"/>
      <c r="R37" s="13"/>
      <c r="S37" s="13"/>
      <c r="T37" s="13"/>
    </row>
    <row r="38" spans="1:20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20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2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20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20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20" ht="15" customHeight="1" x14ac:dyDescent="0.25">
      <c r="B43" s="1"/>
      <c r="C43" s="1"/>
      <c r="H43" s="4"/>
      <c r="I43" s="4"/>
      <c r="J43" s="1"/>
      <c r="K43" s="1"/>
      <c r="L43" s="1"/>
    </row>
    <row r="44" spans="1:20" ht="15" customHeight="1" x14ac:dyDescent="0.25">
      <c r="B44" s="1"/>
      <c r="C44" s="1"/>
      <c r="H44" s="4"/>
      <c r="I44" s="4"/>
      <c r="J44" s="1"/>
      <c r="K44" s="1"/>
      <c r="L44" s="1"/>
    </row>
    <row r="45" spans="1:20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20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57" spans="1:13" ht="15" customHeight="1" x14ac:dyDescent="0.25">
      <c r="A57" s="217" t="s">
        <v>33</v>
      </c>
      <c r="B57" s="217"/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</row>
    <row r="58" spans="1:13" x14ac:dyDescent="0.25">
      <c r="A58" s="218" t="s">
        <v>36</v>
      </c>
      <c r="B58" s="218"/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</row>
  </sheetData>
  <sheetProtection algorithmName="SHA-512" hashValue="VFqXXVf2Wpf0nUzFLsdYAGigZ0WpHccEAlJzMuSormQuQbkD8nXSnRKLEjgC5/vI+lXK6mmI1GA/ToS4fWie2A==" saltValue="gcYLsJB0m+FQH4yGfjHX5g==" spinCount="100000" sheet="1" formatCells="0" formatRows="0" insertRows="0" insertHyperlinks="0" deleteRows="0" sort="0" autoFilter="0" pivotTables="0"/>
  <protectedRanges>
    <protectedRange sqref="C3:G4 D2 L2:M2 D35 K12:XFD13 K1:L1 J15:J16 J17:J18 K15:XFD16 A15:C19 E15:I19 L17:XFD19 K17:K18 J35 E12:J13 A23:B25 E9:J11 A9:C13 K9:XFD11" name="Editabil"/>
    <protectedRange sqref="D9:D13" name="Editabil_3_4_3_3_1"/>
    <protectedRange sqref="D15:D19" name="Editabil_3_4_3_3_2"/>
    <protectedRange sqref="D23:D25" name="Editabil_3_4_3_3_3"/>
    <protectedRange sqref="B27:M28" name="Editabil_1"/>
  </protectedRanges>
  <mergeCells count="60">
    <mergeCell ref="C3:G3"/>
    <mergeCell ref="L3:M3"/>
    <mergeCell ref="D15:D17"/>
    <mergeCell ref="L13:M13"/>
    <mergeCell ref="C4:G4"/>
    <mergeCell ref="L4:M4"/>
    <mergeCell ref="F6:I6"/>
    <mergeCell ref="J6:K6"/>
    <mergeCell ref="L6:M7"/>
    <mergeCell ref="A8:M8"/>
    <mergeCell ref="L9:M9"/>
    <mergeCell ref="L11:M11"/>
    <mergeCell ref="L12:M12"/>
    <mergeCell ref="A6:A7"/>
    <mergeCell ref="B6:B7"/>
    <mergeCell ref="C6:C7"/>
    <mergeCell ref="D1:H1"/>
    <mergeCell ref="K1:L1"/>
    <mergeCell ref="B2:C2"/>
    <mergeCell ref="D2:H2"/>
    <mergeCell ref="L2:M2"/>
    <mergeCell ref="D6:D7"/>
    <mergeCell ref="L10:M10"/>
    <mergeCell ref="E6:E7"/>
    <mergeCell ref="E15:E17"/>
    <mergeCell ref="F15:F17"/>
    <mergeCell ref="G15:G17"/>
    <mergeCell ref="H15:H17"/>
    <mergeCell ref="I15:I17"/>
    <mergeCell ref="J13:K13"/>
    <mergeCell ref="R34:T34"/>
    <mergeCell ref="A22:M22"/>
    <mergeCell ref="B30:B32"/>
    <mergeCell ref="D30:M30"/>
    <mergeCell ref="D31:M31"/>
    <mergeCell ref="D32:M32"/>
    <mergeCell ref="B28:C28"/>
    <mergeCell ref="D28:F28"/>
    <mergeCell ref="A57:M57"/>
    <mergeCell ref="A58:M58"/>
    <mergeCell ref="L23:M23"/>
    <mergeCell ref="L24:M24"/>
    <mergeCell ref="L25:M25"/>
    <mergeCell ref="E34:F34"/>
    <mergeCell ref="J34:M34"/>
    <mergeCell ref="B35:C35"/>
    <mergeCell ref="D35:I35"/>
    <mergeCell ref="J35:M35"/>
    <mergeCell ref="B27:C27"/>
    <mergeCell ref="D27:F27"/>
    <mergeCell ref="J25:K25"/>
    <mergeCell ref="J24:K24"/>
    <mergeCell ref="A14:M14"/>
    <mergeCell ref="A20:C21"/>
    <mergeCell ref="E20:E21"/>
    <mergeCell ref="J20:J21"/>
    <mergeCell ref="K20:K21"/>
    <mergeCell ref="J15:J17"/>
    <mergeCell ref="K15:K17"/>
    <mergeCell ref="L15:M17"/>
  </mergeCells>
  <conditionalFormatting sqref="D1:D8 D20:D22 D26 D29:D46">
    <cfRule type="cellIs" dxfId="19" priority="60" stopIfTrue="1" operator="equal">
      <formula>"DS"</formula>
    </cfRule>
    <cfRule type="cellIs" dxfId="18" priority="61" operator="equal">
      <formula>"DA"</formula>
    </cfRule>
    <cfRule type="cellIs" dxfId="17" priority="62" operator="equal">
      <formula>"DC"</formula>
    </cfRule>
  </conditionalFormatting>
  <conditionalFormatting sqref="D9:D11 D13 D18 D23:D25">
    <cfRule type="cellIs" dxfId="16" priority="16" operator="equal">
      <formula>"C'"</formula>
    </cfRule>
    <cfRule type="cellIs" dxfId="15" priority="18" operator="equal">
      <formula>"C"</formula>
    </cfRule>
    <cfRule type="cellIs" dxfId="14" priority="19" operator="equal">
      <formula>"F"</formula>
    </cfRule>
  </conditionalFormatting>
  <conditionalFormatting sqref="D9:D11 D13">
    <cfRule type="containsText" dxfId="13" priority="12" operator="containsText" text="S'">
      <formula>NOT(ISERROR(SEARCH("S'",D9)))</formula>
    </cfRule>
  </conditionalFormatting>
  <conditionalFormatting sqref="D9:D13 D23:D25">
    <cfRule type="cellIs" dxfId="12" priority="9" operator="equal">
      <formula>"S"</formula>
    </cfRule>
  </conditionalFormatting>
  <conditionalFormatting sqref="D12">
    <cfRule type="containsText" dxfId="11" priority="7" operator="containsText" text="S'">
      <formula>NOT(ISERROR(SEARCH("S'",D12)))</formula>
    </cfRule>
    <cfRule type="cellIs" dxfId="10" priority="8" operator="equal">
      <formula>"C'"</formula>
    </cfRule>
    <cfRule type="cellIs" dxfId="9" priority="10" operator="equal">
      <formula>"C"</formula>
    </cfRule>
    <cfRule type="cellIs" dxfId="8" priority="11" operator="equal">
      <formula>"F"</formula>
    </cfRule>
  </conditionalFormatting>
  <conditionalFormatting sqref="D15:D16">
    <cfRule type="cellIs" dxfId="7" priority="1" operator="equal">
      <formula>"C'"</formula>
    </cfRule>
    <cfRule type="cellIs" dxfId="6" priority="2" operator="equal">
      <formula>"S"</formula>
    </cfRule>
    <cfRule type="cellIs" dxfId="5" priority="3" operator="equal">
      <formula>"C"</formula>
    </cfRule>
    <cfRule type="cellIs" dxfId="4" priority="4" operator="equal">
      <formula>"F"</formula>
    </cfRule>
  </conditionalFormatting>
  <conditionalFormatting sqref="D18">
    <cfRule type="cellIs" dxfId="3" priority="17" operator="equal">
      <formula>"S"</formula>
    </cfRule>
  </conditionalFormatting>
  <conditionalFormatting sqref="D27:D28">
    <cfRule type="cellIs" dxfId="2" priority="13" operator="equal">
      <formula>"DS"</formula>
    </cfRule>
    <cfRule type="cellIs" dxfId="1" priority="14" operator="equal">
      <formula>"DA"</formula>
    </cfRule>
    <cfRule type="cellIs" dxfId="0" priority="15" operator="equal">
      <formula>"DC"</formula>
    </cfRule>
  </conditionalFormatting>
  <printOptions horizontalCentered="1" verticalCentered="1"/>
  <pageMargins left="0.15748031496062992" right="0.23622047244094491" top="0.43307086614173229" bottom="0.19685039370078741" header="0.31496062992125984" footer="0.15748031496062992"/>
  <pageSetup paperSize="9" scale="83" fitToWidth="0" orientation="landscape" horizontalDpi="300" verticalDpi="300" r:id="rId1"/>
  <rowBreaks count="1" manualBreakCount="1">
    <brk id="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Sem_I</vt:lpstr>
      <vt:lpstr>Sem_II</vt:lpstr>
      <vt:lpstr>Sem_III</vt:lpstr>
      <vt:lpstr>Sem_IV</vt:lpstr>
      <vt:lpstr>Sem_V</vt:lpstr>
      <vt:lpstr>Sem_VI</vt:lpstr>
      <vt:lpstr>Sem_I!Print_Area</vt:lpstr>
      <vt:lpstr>Sem_II!Print_Area</vt:lpstr>
      <vt:lpstr>Sem_III!Print_Area</vt:lpstr>
      <vt:lpstr>Sem_IV!Print_Area</vt:lpstr>
      <vt:lpstr>Sem_V!Print_Area</vt:lpstr>
      <vt:lpstr>Sem_VI!Print_Area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Petrisor</dc:creator>
  <cp:keywords/>
  <dc:description/>
  <cp:lastModifiedBy>TEODOR TURCANU (100346)</cp:lastModifiedBy>
  <cp:revision/>
  <cp:lastPrinted>2025-07-29T09:33:50Z</cp:lastPrinted>
  <dcterms:created xsi:type="dcterms:W3CDTF">2015-06-05T18:19:34Z</dcterms:created>
  <dcterms:modified xsi:type="dcterms:W3CDTF">2025-09-08T15:36:06Z</dcterms:modified>
  <cp:category/>
  <cp:contentStatus/>
</cp:coreProperties>
</file>